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DE5E0BC-FE76-4EB6-830B-380B85C5BB79}" xr6:coauthVersionLast="47" xr6:coauthVersionMax="47" xr10:uidLastSave="{00000000-0000-0000-0000-000000000000}"/>
  <bookViews>
    <workbookView xWindow="-110" yWindow="-110" windowWidth="19420" windowHeight="10300" firstSheet="2" activeTab="5" xr2:uid="{00000000-000D-0000-FFFF-FFFF00000000}"/>
  </bookViews>
  <sheets>
    <sheet name="5-6 класс Девочки" sheetId="1" r:id="rId1"/>
    <sheet name="5-6 класс Мальчики" sheetId="5" r:id="rId2"/>
    <sheet name="7-8 Девушки" sheetId="6" r:id="rId3"/>
    <sheet name="7-8 Юноши" sheetId="7" r:id="rId4"/>
    <sheet name="9-11 Девушки" sheetId="8" r:id="rId5"/>
    <sheet name="9-11 Юноши" sheetId="11" r:id="rId6"/>
  </sheets>
  <definedNames>
    <definedName name="_xlnm._FilterDatabase" localSheetId="0" hidden="1">'5-6 класс Девочки'!$A$2:$M$31</definedName>
    <definedName name="_xlnm._FilterDatabase" localSheetId="1" hidden="1">'5-6 класс Мальчики'!$A$2:$M$14</definedName>
    <definedName name="_xlnm._FilterDatabase" localSheetId="2" hidden="1">'7-8 Девушки'!$A$2:$M$14</definedName>
    <definedName name="_xlnm._FilterDatabase" localSheetId="3" hidden="1">'7-8 Юноши'!$A$2:$M$17</definedName>
    <definedName name="_xlnm._FilterDatabase" localSheetId="4" hidden="1">'9-11 Девушки'!$A$2:$M$14</definedName>
    <definedName name="_xlnm._FilterDatabase" localSheetId="5" hidden="1">'9-11 Юноши'!$A$2:$M$11</definedName>
    <definedName name="минимум" localSheetId="0">#REF!</definedName>
    <definedName name="минимум">#REF!</definedName>
  </definedNames>
  <calcPr calcId="181029"/>
</workbook>
</file>

<file path=xl/calcChain.xml><?xml version="1.0" encoding="utf-8"?>
<calcChain xmlns="http://schemas.openxmlformats.org/spreadsheetml/2006/main">
  <c r="K13" i="5" l="1"/>
  <c r="I13" i="5"/>
  <c r="K7" i="5"/>
  <c r="I7" i="5"/>
  <c r="K10" i="5"/>
  <c r="I10" i="5"/>
  <c r="K12" i="1"/>
  <c r="I12" i="1"/>
  <c r="K17" i="1"/>
  <c r="I17" i="1"/>
  <c r="K15" i="1"/>
  <c r="I15" i="1"/>
  <c r="K14" i="1"/>
  <c r="I14" i="1"/>
  <c r="K24" i="1"/>
  <c r="I24" i="1"/>
  <c r="K20" i="1"/>
  <c r="I20" i="1"/>
  <c r="K28" i="1"/>
  <c r="I28" i="1"/>
  <c r="K21" i="1"/>
  <c r="I21" i="1"/>
  <c r="K27" i="1"/>
  <c r="I27" i="1"/>
  <c r="K25" i="1"/>
  <c r="L25" i="1" s="1"/>
  <c r="I25" i="1"/>
  <c r="K19" i="1"/>
  <c r="I19" i="1"/>
  <c r="K23" i="1"/>
  <c r="I23" i="1"/>
  <c r="K11" i="1"/>
  <c r="L11" i="1" s="1"/>
  <c r="I11" i="1"/>
  <c r="K22" i="1"/>
  <c r="L22" i="1" s="1"/>
  <c r="I22" i="1"/>
  <c r="L23" i="1" l="1"/>
  <c r="L27" i="1"/>
  <c r="L24" i="1"/>
  <c r="L12" i="1"/>
  <c r="L10" i="5"/>
  <c r="L7" i="5"/>
  <c r="L13" i="5"/>
  <c r="L21" i="1"/>
  <c r="L20" i="1"/>
  <c r="L14" i="1"/>
  <c r="L17" i="1"/>
  <c r="L19" i="1"/>
  <c r="L28" i="1"/>
  <c r="L15" i="1"/>
  <c r="K9" i="11"/>
  <c r="I9" i="11"/>
  <c r="G9" i="11"/>
  <c r="K10" i="11"/>
  <c r="I10" i="11"/>
  <c r="G10" i="11"/>
  <c r="K6" i="11"/>
  <c r="I6" i="11"/>
  <c r="G6" i="11"/>
  <c r="L6" i="11" s="1"/>
  <c r="K8" i="11"/>
  <c r="I8" i="11"/>
  <c r="G8" i="11"/>
  <c r="K7" i="11"/>
  <c r="I7" i="11"/>
  <c r="G7" i="11"/>
  <c r="K11" i="11"/>
  <c r="I11" i="11"/>
  <c r="G11" i="11"/>
  <c r="K14" i="8"/>
  <c r="I14" i="8"/>
  <c r="G14" i="8"/>
  <c r="K9" i="8"/>
  <c r="I9" i="8"/>
  <c r="G9" i="8"/>
  <c r="K10" i="8"/>
  <c r="I10" i="8"/>
  <c r="G10" i="8"/>
  <c r="K13" i="8"/>
  <c r="I13" i="8"/>
  <c r="G13" i="8"/>
  <c r="K6" i="8"/>
  <c r="I6" i="8"/>
  <c r="G6" i="8"/>
  <c r="K12" i="8"/>
  <c r="I12" i="8"/>
  <c r="G12" i="8"/>
  <c r="K11" i="8"/>
  <c r="I11" i="8"/>
  <c r="G11" i="8"/>
  <c r="K8" i="8"/>
  <c r="I8" i="8"/>
  <c r="G8" i="8"/>
  <c r="K7" i="8"/>
  <c r="I7" i="8"/>
  <c r="G7" i="8"/>
  <c r="L9" i="11" l="1"/>
  <c r="L10" i="11"/>
  <c r="L11" i="8"/>
  <c r="L10" i="8"/>
  <c r="L8" i="11"/>
  <c r="L7" i="11"/>
  <c r="L13" i="8"/>
  <c r="L6" i="8"/>
  <c r="L7" i="8"/>
  <c r="L11" i="11"/>
  <c r="L12" i="8"/>
  <c r="L14" i="8"/>
  <c r="L8" i="8"/>
  <c r="L9" i="8"/>
  <c r="K17" i="7"/>
  <c r="I17" i="7"/>
  <c r="G17" i="7"/>
  <c r="K9" i="7"/>
  <c r="I9" i="7"/>
  <c r="G9" i="7"/>
  <c r="K8" i="7"/>
  <c r="I8" i="7"/>
  <c r="G8" i="7"/>
  <c r="K14" i="7"/>
  <c r="I14" i="7"/>
  <c r="G14" i="7"/>
  <c r="K16" i="7"/>
  <c r="I16" i="7"/>
  <c r="G16" i="7"/>
  <c r="K15" i="7"/>
  <c r="I15" i="7"/>
  <c r="G15" i="7"/>
  <c r="K13" i="7"/>
  <c r="I13" i="7"/>
  <c r="G13" i="7"/>
  <c r="K6" i="7"/>
  <c r="G6" i="7"/>
  <c r="K12" i="7"/>
  <c r="I12" i="7"/>
  <c r="G12" i="7"/>
  <c r="K10" i="7"/>
  <c r="G10" i="7"/>
  <c r="K11" i="7"/>
  <c r="G11" i="7"/>
  <c r="K7" i="7"/>
  <c r="I7" i="7"/>
  <c r="G7" i="7"/>
  <c r="K31" i="6"/>
  <c r="I31" i="6"/>
  <c r="G31" i="6"/>
  <c r="K30" i="6"/>
  <c r="I30" i="6"/>
  <c r="G30" i="6"/>
  <c r="K29" i="6"/>
  <c r="I29" i="6"/>
  <c r="G29" i="6"/>
  <c r="K8" i="6"/>
  <c r="I8" i="6"/>
  <c r="G8" i="6"/>
  <c r="K12" i="6"/>
  <c r="I12" i="6"/>
  <c r="G12" i="6"/>
  <c r="K6" i="6"/>
  <c r="I6" i="6"/>
  <c r="G6" i="6"/>
  <c r="K13" i="6"/>
  <c r="I13" i="6"/>
  <c r="G13" i="6"/>
  <c r="K7" i="6"/>
  <c r="I7" i="6"/>
  <c r="G7" i="6"/>
  <c r="K14" i="6"/>
  <c r="I14" i="6"/>
  <c r="G14" i="6"/>
  <c r="K11" i="6"/>
  <c r="I11" i="6"/>
  <c r="G11" i="6"/>
  <c r="K9" i="6"/>
  <c r="I9" i="6"/>
  <c r="G9" i="6"/>
  <c r="K10" i="6"/>
  <c r="I10" i="6"/>
  <c r="G10" i="6"/>
  <c r="L31" i="6" l="1"/>
  <c r="M31" i="6" s="1"/>
  <c r="L16" i="7"/>
  <c r="L13" i="7"/>
  <c r="L8" i="7"/>
  <c r="L8" i="6"/>
  <c r="L17" i="7"/>
  <c r="M17" i="7" s="1"/>
  <c r="L30" i="6"/>
  <c r="M30" i="6" s="1"/>
  <c r="L7" i="6"/>
  <c r="L13" i="6"/>
  <c r="L9" i="7"/>
  <c r="L12" i="7"/>
  <c r="L14" i="7"/>
  <c r="L6" i="7"/>
  <c r="M8" i="8"/>
  <c r="M10" i="8"/>
  <c r="M13" i="8"/>
  <c r="M9" i="8"/>
  <c r="M12" i="8"/>
  <c r="M11" i="8"/>
  <c r="M6" i="8"/>
  <c r="M14" i="8"/>
  <c r="M7" i="11"/>
  <c r="M9" i="11"/>
  <c r="M8" i="11"/>
  <c r="M10" i="11"/>
  <c r="M6" i="11"/>
  <c r="L10" i="7"/>
  <c r="L11" i="7"/>
  <c r="L14" i="6"/>
  <c r="L15" i="7"/>
  <c r="M7" i="8"/>
  <c r="L7" i="7"/>
  <c r="L10" i="6"/>
  <c r="L12" i="6"/>
  <c r="L11" i="6"/>
  <c r="L29" i="6"/>
  <c r="M29" i="6" s="1"/>
  <c r="L9" i="6"/>
  <c r="L6" i="6"/>
  <c r="K14" i="5"/>
  <c r="I14" i="5"/>
  <c r="G14" i="5"/>
  <c r="K9" i="5"/>
  <c r="I9" i="5"/>
  <c r="K12" i="5"/>
  <c r="I12" i="5"/>
  <c r="K6" i="5"/>
  <c r="I6" i="5"/>
  <c r="K8" i="5"/>
  <c r="I8" i="5"/>
  <c r="K11" i="5"/>
  <c r="I11" i="5"/>
  <c r="I31" i="1"/>
  <c r="I30" i="1"/>
  <c r="I29" i="1"/>
  <c r="I10" i="1"/>
  <c r="I7" i="1"/>
  <c r="I26" i="1"/>
  <c r="I16" i="1"/>
  <c r="I6" i="1"/>
  <c r="I13" i="1"/>
  <c r="I18" i="1"/>
  <c r="I8" i="1"/>
  <c r="I9" i="1"/>
  <c r="K31" i="1"/>
  <c r="K30" i="1"/>
  <c r="L30" i="1" s="1"/>
  <c r="K29" i="1"/>
  <c r="L29" i="1" s="1"/>
  <c r="K10" i="1"/>
  <c r="K7" i="1"/>
  <c r="K26" i="1"/>
  <c r="K16" i="1"/>
  <c r="K6" i="1"/>
  <c r="K13" i="1"/>
  <c r="L13" i="1" s="1"/>
  <c r="K18" i="1"/>
  <c r="L18" i="1" s="1"/>
  <c r="K8" i="1"/>
  <c r="L8" i="1" s="1"/>
  <c r="K9" i="1"/>
  <c r="G31" i="1"/>
  <c r="L31" i="1" l="1"/>
  <c r="L26" i="1"/>
  <c r="L7" i="1"/>
  <c r="M8" i="6"/>
  <c r="L16" i="1"/>
  <c r="M12" i="6"/>
  <c r="M13" i="6"/>
  <c r="M6" i="6"/>
  <c r="M7" i="6"/>
  <c r="M9" i="6"/>
  <c r="M11" i="6"/>
  <c r="M14" i="6"/>
  <c r="M14" i="7"/>
  <c r="M9" i="7"/>
  <c r="M15" i="7"/>
  <c r="M8" i="7"/>
  <c r="M16" i="7"/>
  <c r="M6" i="7"/>
  <c r="M10" i="7"/>
  <c r="M13" i="7"/>
  <c r="M12" i="7"/>
  <c r="M7" i="7"/>
  <c r="M11" i="7"/>
  <c r="L12" i="5"/>
  <c r="L9" i="5"/>
  <c r="L14" i="5"/>
  <c r="M14" i="5" s="1"/>
  <c r="L11" i="5"/>
  <c r="L6" i="5"/>
  <c r="L8" i="5"/>
  <c r="L9" i="1"/>
  <c r="L6" i="1"/>
  <c r="M13" i="1" s="1"/>
  <c r="L10" i="1"/>
  <c r="M10" i="6"/>
  <c r="M31" i="1"/>
  <c r="M29" i="1" l="1"/>
  <c r="M18" i="1"/>
  <c r="M7" i="1"/>
  <c r="M12" i="5"/>
  <c r="M9" i="5"/>
  <c r="M8" i="5"/>
  <c r="M6" i="5"/>
  <c r="M26" i="1"/>
  <c r="M10" i="1"/>
  <c r="M9" i="1"/>
  <c r="M30" i="1"/>
  <c r="M16" i="1"/>
  <c r="M6" i="1"/>
  <c r="M8" i="1"/>
  <c r="M11" i="5"/>
  <c r="M13" i="5"/>
  <c r="M10" i="5"/>
  <c r="M7" i="5"/>
  <c r="M28" i="1"/>
  <c r="M11" i="1"/>
  <c r="M24" i="1"/>
  <c r="M22" i="1"/>
  <c r="M23" i="1"/>
  <c r="M19" i="1"/>
  <c r="M15" i="1"/>
  <c r="M27" i="1"/>
  <c r="M12" i="1"/>
  <c r="M25" i="1"/>
  <c r="M17" i="1"/>
  <c r="M21" i="1"/>
  <c r="M20" i="1"/>
  <c r="M14" i="1"/>
</calcChain>
</file>

<file path=xl/sharedStrings.xml><?xml version="1.0" encoding="utf-8"?>
<sst xmlns="http://schemas.openxmlformats.org/spreadsheetml/2006/main" count="339" uniqueCount="115">
  <si>
    <t>№</t>
  </si>
  <si>
    <t>ФИО</t>
  </si>
  <si>
    <t>ТЕОРИЯ max-20</t>
  </si>
  <si>
    <t>Учитель</t>
  </si>
  <si>
    <t>лучший результат (min секунд)</t>
  </si>
  <si>
    <t>класс</t>
  </si>
  <si>
    <t>школа</t>
  </si>
  <si>
    <t>Гимнастика max-40 баллов</t>
  </si>
  <si>
    <t>Комплексное испытание max-40 баллов</t>
  </si>
  <si>
    <t>лучший результат (в баллах)</t>
  </si>
  <si>
    <t>Итоговый балл   (MAX-100 баллов)</t>
  </si>
  <si>
    <t xml:space="preserve">Место </t>
  </si>
  <si>
    <t>максимальный результат (все ответы верны)</t>
  </si>
  <si>
    <t>лучший результат (в баллах из max-10)</t>
  </si>
  <si>
    <t>Место</t>
  </si>
  <si>
    <t>лучший результат (max-10)</t>
  </si>
  <si>
    <t xml:space="preserve">Дубовицкий Вячеслав Максимович </t>
  </si>
  <si>
    <t>10б</t>
  </si>
  <si>
    <t>СОШ3</t>
  </si>
  <si>
    <t>9г</t>
  </si>
  <si>
    <t>Носков Константин Сергеевич</t>
  </si>
  <si>
    <t>11б</t>
  </si>
  <si>
    <t xml:space="preserve">Марченко Надежда Вячеславовна </t>
  </si>
  <si>
    <t>10а</t>
  </si>
  <si>
    <t xml:space="preserve">Хохлова Виктория Алексеевна </t>
  </si>
  <si>
    <t xml:space="preserve">Косолапова Дарья Сергеевна </t>
  </si>
  <si>
    <t>Купревич Алексей Александрович</t>
  </si>
  <si>
    <t xml:space="preserve">Василюк Захар Сергеевич </t>
  </si>
  <si>
    <t>9д</t>
  </si>
  <si>
    <t xml:space="preserve">Черемин Глеб </t>
  </si>
  <si>
    <t xml:space="preserve">Абрамов Евгений Павлович </t>
  </si>
  <si>
    <t xml:space="preserve">Кальченко Ольга Сергеевна </t>
  </si>
  <si>
    <t xml:space="preserve">Мананкова Анжелика Георгиевна </t>
  </si>
  <si>
    <t xml:space="preserve">Петрушеннова Светлана Сергеевна </t>
  </si>
  <si>
    <t>10А</t>
  </si>
  <si>
    <t xml:space="preserve">Сартакова Екатерина Сергеевна </t>
  </si>
  <si>
    <t xml:space="preserve">Макарова София Александровна </t>
  </si>
  <si>
    <t>9е</t>
  </si>
  <si>
    <t xml:space="preserve">Сапарваева Айдай Сарарваевна </t>
  </si>
  <si>
    <t>Кузнецова Виктория Сергеевна</t>
  </si>
  <si>
    <t>6 Б</t>
  </si>
  <si>
    <t>СОШ №3</t>
  </si>
  <si>
    <t>Воронина К.А.</t>
  </si>
  <si>
    <t>Абдрахманова Дарья Дуйсембековна</t>
  </si>
  <si>
    <t>Туметова Светлана Алексеевна</t>
  </si>
  <si>
    <t>Щелкаева Мария Владиславовна</t>
  </si>
  <si>
    <t>5 Б</t>
  </si>
  <si>
    <t xml:space="preserve">Ли Полина Игоревна </t>
  </si>
  <si>
    <t>Якоб Арина Александровна</t>
  </si>
  <si>
    <t>Долгова Елизавета Александровна</t>
  </si>
  <si>
    <t>Сокурец Светлана Сергеевна</t>
  </si>
  <si>
    <t>Терская Дарина Андреевна</t>
  </si>
  <si>
    <t>5 Д</t>
  </si>
  <si>
    <t>Миронова Татьяна Сергеевна</t>
  </si>
  <si>
    <t>Бакирова Салтанат Шамшаровна</t>
  </si>
  <si>
    <t>Квак Софья Андреевна</t>
  </si>
  <si>
    <t>Рогалевич Анна Степановна</t>
  </si>
  <si>
    <t xml:space="preserve">Савкина Марина Максимовна </t>
  </si>
  <si>
    <t>Маленков Артем Викторович</t>
  </si>
  <si>
    <t>5 Г</t>
  </si>
  <si>
    <t>Рогозин Владимир Антонович</t>
  </si>
  <si>
    <t>Исабеков Барсбек Кубанычбекович</t>
  </si>
  <si>
    <t>5 В</t>
  </si>
  <si>
    <t>Каминская О.П.</t>
  </si>
  <si>
    <t>Денисова  Милана Евгеньевна</t>
  </si>
  <si>
    <t>6 Г</t>
  </si>
  <si>
    <t>Дудочкина Дарья Андреевна</t>
  </si>
  <si>
    <t>Роголевич Анна Степановна</t>
  </si>
  <si>
    <t>Савина Марина Максимовна</t>
  </si>
  <si>
    <t>Матвеева Алиса Дмитревна</t>
  </si>
  <si>
    <t>Громяк Таисия Ивановна</t>
  </si>
  <si>
    <t>6 В</t>
  </si>
  <si>
    <t>Кирина Таисия Денисовна</t>
  </si>
  <si>
    <t>Зайцева Арина Алексеевна</t>
  </si>
  <si>
    <t>6 А</t>
  </si>
  <si>
    <t>Черноног Вероника Антоновна</t>
  </si>
  <si>
    <t>Кашарина Анастасия Ивановна</t>
  </si>
  <si>
    <t>Малонова Александра Викторовна</t>
  </si>
  <si>
    <t>Ким Максим Дмитриевич</t>
  </si>
  <si>
    <t>Мазур Д.И.</t>
  </si>
  <si>
    <t>Хон Артур Константинович</t>
  </si>
  <si>
    <t>Горбунов Даниил Евгеньевич</t>
  </si>
  <si>
    <t>Казаков Захар Александрович</t>
  </si>
  <si>
    <t>Лошанин Владислав Владимирович</t>
  </si>
  <si>
    <t>8 А</t>
  </si>
  <si>
    <t>Хромов Р.А.</t>
  </si>
  <si>
    <t>Шульга Алиса Андреевна</t>
  </si>
  <si>
    <t>Носова Амалия Владимировна</t>
  </si>
  <si>
    <t>8 Г</t>
  </si>
  <si>
    <t>Ивлева Дарья Ильинична</t>
  </si>
  <si>
    <t>Байрашова Милана Викторовна</t>
  </si>
  <si>
    <t>Эм Владислав Олегович</t>
  </si>
  <si>
    <t>8 В</t>
  </si>
  <si>
    <t xml:space="preserve"> Хромов Р.А.</t>
  </si>
  <si>
    <t>Шамилов Бекзат Азатович</t>
  </si>
  <si>
    <t>Петров Дмитрий Александрович</t>
  </si>
  <si>
    <t>Власов Григорий Романович</t>
  </si>
  <si>
    <t>Яковлев Дмитрий Михайлович</t>
  </si>
  <si>
    <t>Игонин Григорий Алексеевич</t>
  </si>
  <si>
    <t>Корякин Вадим Евгеньевич</t>
  </si>
  <si>
    <t>Бакаев  Владимир Павлович</t>
  </si>
  <si>
    <t>Мирошнеченко Даниил Дмитриевич</t>
  </si>
  <si>
    <t>Сазанов Леонид Максимович</t>
  </si>
  <si>
    <t>7 Д</t>
  </si>
  <si>
    <t>7 А</t>
  </si>
  <si>
    <t>7 В</t>
  </si>
  <si>
    <t>Каминская О.П</t>
  </si>
  <si>
    <t xml:space="preserve">Золотухина Дарья Дмитриевна </t>
  </si>
  <si>
    <t xml:space="preserve">Колосова Анастасия Владимировна </t>
  </si>
  <si>
    <t xml:space="preserve">Ли Алла Александровна </t>
  </si>
  <si>
    <t>Максютова Алсу Ринатовна</t>
  </si>
  <si>
    <t>Голоушкина Вероника Александровна</t>
  </si>
  <si>
    <t>7 Б</t>
  </si>
  <si>
    <t>Хромов Р.А</t>
  </si>
  <si>
    <t>Лимаренко Захар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</si>
</sst>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6FF66"/>
      </patternFill>
    </fill>
    <fill>
      <patternFill patternType="solid">
        <fgColor theme="0"/>
        <bgColor rgb="FFFABF8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1" fontId="1" fillId="0" borderId="4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vertical="center" wrapText="1"/>
    </xf>
    <xf numFmtId="1" fontId="4" fillId="5" borderId="9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2" fontId="1" fillId="5" borderId="13" xfId="0" applyNumberFormat="1" applyFont="1" applyFill="1" applyBorder="1"/>
    <xf numFmtId="2" fontId="1" fillId="4" borderId="1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6" borderId="13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vertical="center" wrapText="1"/>
    </xf>
    <xf numFmtId="1" fontId="4" fillId="7" borderId="13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/>
    </xf>
    <xf numFmtId="2" fontId="1" fillId="8" borderId="13" xfId="0" applyNumberFormat="1" applyFont="1" applyFill="1" applyBorder="1" applyAlignment="1">
      <alignment horizontal="center"/>
    </xf>
    <xf numFmtId="2" fontId="1" fillId="9" borderId="13" xfId="0" applyNumberFormat="1" applyFont="1" applyFill="1" applyBorder="1" applyAlignment="1">
      <alignment horizontal="center"/>
    </xf>
    <xf numFmtId="1" fontId="1" fillId="9" borderId="13" xfId="0" applyNumberFormat="1" applyFont="1" applyFill="1" applyBorder="1" applyAlignment="1">
      <alignment horizontal="center"/>
    </xf>
    <xf numFmtId="2" fontId="5" fillId="6" borderId="13" xfId="0" applyNumberFormat="1" applyFont="1" applyFill="1" applyBorder="1" applyAlignment="1">
      <alignment vertical="center" wrapText="1"/>
    </xf>
    <xf numFmtId="1" fontId="4" fillId="6" borderId="13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1" fillId="5" borderId="9" xfId="0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1" fillId="6" borderId="13" xfId="0" applyFont="1" applyFill="1" applyBorder="1"/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12" fillId="0" borderId="9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1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10" xfId="0" applyFont="1" applyBorder="1"/>
    <xf numFmtId="2" fontId="6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/>
    <xf numFmtId="2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7" xfId="0" applyFont="1" applyBorder="1"/>
    <xf numFmtId="2" fontId="2" fillId="0" borderId="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workbookViewId="0">
      <selection activeCell="D8" sqref="D8"/>
    </sheetView>
  </sheetViews>
  <sheetFormatPr defaultColWidth="14.453125" defaultRowHeight="15" customHeight="1" x14ac:dyDescent="0.35"/>
  <cols>
    <col min="1" max="1" width="6.54296875" customWidth="1"/>
    <col min="2" max="2" width="20.7265625" customWidth="1"/>
    <col min="3" max="3" width="9.7265625" customWidth="1"/>
    <col min="4" max="4" width="22.1796875" customWidth="1"/>
    <col min="5" max="5" width="14.1796875" hidden="1" customWidth="1"/>
    <col min="6" max="6" width="17" customWidth="1"/>
    <col min="7" max="7" width="14.453125" customWidth="1"/>
    <col min="8" max="8" width="16.7265625" customWidth="1"/>
    <col min="9" max="9" width="15.54296875" customWidth="1"/>
    <col min="10" max="10" width="12.1796875" customWidth="1"/>
    <col min="11" max="11" width="12.453125" customWidth="1"/>
    <col min="12" max="12" width="13.7265625" customWidth="1"/>
    <col min="13" max="13" width="12.453125" customWidth="1"/>
    <col min="14" max="14" width="11.1796875" customWidth="1"/>
  </cols>
  <sheetData>
    <row r="1" spans="1:14" ht="14.5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43.5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54" t="s">
        <v>10</v>
      </c>
      <c r="M2" s="51" t="s">
        <v>11</v>
      </c>
      <c r="N2" s="5"/>
    </row>
    <row r="3" spans="1:14" ht="28.5" customHeight="1" x14ac:dyDescent="0.35">
      <c r="A3" s="55"/>
      <c r="B3" s="55"/>
      <c r="C3" s="78"/>
      <c r="D3" s="55"/>
      <c r="E3" s="75" t="s">
        <v>3</v>
      </c>
      <c r="F3" s="80" t="s">
        <v>12</v>
      </c>
      <c r="G3" s="81">
        <v>23</v>
      </c>
      <c r="H3" s="60" t="s">
        <v>4</v>
      </c>
      <c r="I3" s="63">
        <v>34.58</v>
      </c>
      <c r="J3" s="66" t="s">
        <v>13</v>
      </c>
      <c r="K3" s="69">
        <v>10</v>
      </c>
      <c r="L3" s="55"/>
      <c r="M3" s="52"/>
      <c r="N3" s="5"/>
    </row>
    <row r="4" spans="1:14" ht="15" customHeight="1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55"/>
      <c r="M4" s="52"/>
      <c r="N4" s="5"/>
    </row>
    <row r="5" spans="1:14" ht="16.5" customHeight="1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56"/>
      <c r="M5" s="53"/>
      <c r="N5" s="6"/>
    </row>
    <row r="6" spans="1:14" ht="26" x14ac:dyDescent="0.35">
      <c r="A6" s="7">
        <v>1</v>
      </c>
      <c r="B6" s="8" t="s">
        <v>69</v>
      </c>
      <c r="C6" s="8" t="s">
        <v>65</v>
      </c>
      <c r="D6" s="20" t="s">
        <v>41</v>
      </c>
      <c r="E6" s="21"/>
      <c r="F6" s="18">
        <v>21</v>
      </c>
      <c r="G6" s="19">
        <v>18.260000000000002</v>
      </c>
      <c r="H6" s="11">
        <v>41.09</v>
      </c>
      <c r="I6" s="12">
        <f t="shared" ref="I6:I31" si="0">40*I$3/H6</f>
        <v>33.66269165247018</v>
      </c>
      <c r="J6" s="11">
        <v>9</v>
      </c>
      <c r="K6" s="12">
        <f t="shared" ref="K6:K31" si="1">40*J6/K$3</f>
        <v>36</v>
      </c>
      <c r="L6" s="12">
        <f t="shared" ref="L6:L31" si="2">IF(OR(G6=0,H6=0,K6=0),0,SUM(G6,I6,K6))</f>
        <v>87.922691652470178</v>
      </c>
      <c r="M6" s="13">
        <f t="shared" ref="M6:M31" si="3">IF(L6=0,"-",RANK(L6,L$6:L$31))</f>
        <v>1</v>
      </c>
      <c r="N6" s="5"/>
    </row>
    <row r="7" spans="1:14" ht="26" x14ac:dyDescent="0.35">
      <c r="A7" s="7">
        <v>2</v>
      </c>
      <c r="B7" s="8" t="s">
        <v>73</v>
      </c>
      <c r="C7" s="8" t="s">
        <v>74</v>
      </c>
      <c r="D7" s="20" t="s">
        <v>41</v>
      </c>
      <c r="E7" s="21"/>
      <c r="F7" s="11">
        <v>22</v>
      </c>
      <c r="G7" s="12">
        <v>19.13</v>
      </c>
      <c r="H7" s="11">
        <v>34.58</v>
      </c>
      <c r="I7" s="12">
        <f t="shared" si="0"/>
        <v>40</v>
      </c>
      <c r="J7" s="11">
        <v>7</v>
      </c>
      <c r="K7" s="12">
        <f t="shared" si="1"/>
        <v>28</v>
      </c>
      <c r="L7" s="12">
        <f t="shared" si="2"/>
        <v>87.13</v>
      </c>
      <c r="M7" s="13">
        <f t="shared" si="3"/>
        <v>2</v>
      </c>
      <c r="N7" s="5"/>
    </row>
    <row r="8" spans="1:14" ht="26" x14ac:dyDescent="0.35">
      <c r="A8" s="7">
        <v>3</v>
      </c>
      <c r="B8" s="8" t="s">
        <v>66</v>
      </c>
      <c r="C8" s="8" t="s">
        <v>65</v>
      </c>
      <c r="D8" s="20" t="s">
        <v>41</v>
      </c>
      <c r="E8" s="21"/>
      <c r="F8" s="11">
        <v>21</v>
      </c>
      <c r="G8" s="12">
        <v>18.260000000000002</v>
      </c>
      <c r="H8" s="11">
        <v>52.54</v>
      </c>
      <c r="I8" s="12">
        <f t="shared" si="0"/>
        <v>26.326608298439282</v>
      </c>
      <c r="J8" s="11">
        <v>10</v>
      </c>
      <c r="K8" s="12">
        <f t="shared" si="1"/>
        <v>40</v>
      </c>
      <c r="L8" s="12">
        <f t="shared" si="2"/>
        <v>84.586608298439288</v>
      </c>
      <c r="M8" s="13">
        <f t="shared" si="3"/>
        <v>3</v>
      </c>
      <c r="N8" s="5"/>
    </row>
    <row r="9" spans="1:14" ht="26" x14ac:dyDescent="0.35">
      <c r="A9" s="7">
        <v>4</v>
      </c>
      <c r="B9" s="8" t="s">
        <v>64</v>
      </c>
      <c r="C9" s="8" t="s">
        <v>65</v>
      </c>
      <c r="D9" s="20" t="s">
        <v>41</v>
      </c>
      <c r="E9" s="21"/>
      <c r="F9" s="11">
        <v>21</v>
      </c>
      <c r="G9" s="12">
        <v>18.260000000000002</v>
      </c>
      <c r="H9" s="11">
        <v>40.54</v>
      </c>
      <c r="I9" s="12">
        <f t="shared" si="0"/>
        <v>34.119388258510106</v>
      </c>
      <c r="J9" s="11">
        <v>7</v>
      </c>
      <c r="K9" s="12">
        <f t="shared" si="1"/>
        <v>28</v>
      </c>
      <c r="L9" s="12">
        <f t="shared" si="2"/>
        <v>80.379388258510104</v>
      </c>
      <c r="M9" s="13">
        <f t="shared" si="3"/>
        <v>4</v>
      </c>
      <c r="N9" s="5"/>
    </row>
    <row r="10" spans="1:14" ht="26" x14ac:dyDescent="0.35">
      <c r="A10" s="7">
        <v>5</v>
      </c>
      <c r="B10" s="8" t="s">
        <v>75</v>
      </c>
      <c r="C10" s="8" t="s">
        <v>65</v>
      </c>
      <c r="D10" s="20" t="s">
        <v>41</v>
      </c>
      <c r="E10" s="21"/>
      <c r="F10" s="11">
        <v>18</v>
      </c>
      <c r="G10" s="12">
        <v>15.65</v>
      </c>
      <c r="H10" s="11">
        <v>56.54</v>
      </c>
      <c r="I10" s="12">
        <f t="shared" si="0"/>
        <v>24.464096215068974</v>
      </c>
      <c r="J10" s="11">
        <v>9</v>
      </c>
      <c r="K10" s="12">
        <f t="shared" si="1"/>
        <v>36</v>
      </c>
      <c r="L10" s="12">
        <f t="shared" si="2"/>
        <v>76.114096215068969</v>
      </c>
      <c r="M10" s="13">
        <f t="shared" si="3"/>
        <v>5</v>
      </c>
      <c r="N10" s="5"/>
    </row>
    <row r="11" spans="1:14" ht="26" x14ac:dyDescent="0.35">
      <c r="A11" s="7">
        <v>6</v>
      </c>
      <c r="B11" s="8" t="s">
        <v>43</v>
      </c>
      <c r="C11" s="8" t="s">
        <v>40</v>
      </c>
      <c r="D11" s="20" t="s">
        <v>41</v>
      </c>
      <c r="E11" s="21" t="s">
        <v>42</v>
      </c>
      <c r="F11" s="11">
        <v>20</v>
      </c>
      <c r="G11" s="12">
        <v>17.39</v>
      </c>
      <c r="H11" s="11">
        <v>38.36</v>
      </c>
      <c r="I11" s="12">
        <f t="shared" si="0"/>
        <v>36.058394160583937</v>
      </c>
      <c r="J11" s="11">
        <v>5</v>
      </c>
      <c r="K11" s="12">
        <f t="shared" si="1"/>
        <v>20</v>
      </c>
      <c r="L11" s="12">
        <f t="shared" si="2"/>
        <v>73.448394160583945</v>
      </c>
      <c r="M11" s="13">
        <f t="shared" si="3"/>
        <v>6</v>
      </c>
      <c r="N11" s="5"/>
    </row>
    <row r="12" spans="1:14" ht="26" x14ac:dyDescent="0.35">
      <c r="A12" s="7">
        <v>7</v>
      </c>
      <c r="B12" s="8" t="s">
        <v>57</v>
      </c>
      <c r="C12" s="8" t="s">
        <v>40</v>
      </c>
      <c r="D12" s="20" t="s">
        <v>41</v>
      </c>
      <c r="E12" s="21" t="s">
        <v>42</v>
      </c>
      <c r="F12" s="11">
        <v>20</v>
      </c>
      <c r="G12" s="12">
        <v>17.39</v>
      </c>
      <c r="H12" s="11">
        <v>55.76</v>
      </c>
      <c r="I12" s="12">
        <f t="shared" si="0"/>
        <v>24.806312769010042</v>
      </c>
      <c r="J12" s="11">
        <v>7</v>
      </c>
      <c r="K12" s="12">
        <f t="shared" si="1"/>
        <v>28</v>
      </c>
      <c r="L12" s="12">
        <f t="shared" si="2"/>
        <v>70.196312769010035</v>
      </c>
      <c r="M12" s="13">
        <f t="shared" si="3"/>
        <v>7</v>
      </c>
      <c r="N12" s="5"/>
    </row>
    <row r="13" spans="1:14" ht="26" x14ac:dyDescent="0.35">
      <c r="A13" s="7">
        <v>8</v>
      </c>
      <c r="B13" s="8" t="s">
        <v>68</v>
      </c>
      <c r="C13" s="8" t="s">
        <v>40</v>
      </c>
      <c r="D13" s="20" t="s">
        <v>41</v>
      </c>
      <c r="E13" s="21"/>
      <c r="F13" s="11">
        <v>20</v>
      </c>
      <c r="G13" s="12">
        <v>17.39</v>
      </c>
      <c r="H13" s="11">
        <v>55.76</v>
      </c>
      <c r="I13" s="12">
        <f t="shared" si="0"/>
        <v>24.806312769010042</v>
      </c>
      <c r="J13" s="11">
        <v>7</v>
      </c>
      <c r="K13" s="12">
        <f t="shared" si="1"/>
        <v>28</v>
      </c>
      <c r="L13" s="12">
        <f t="shared" si="2"/>
        <v>70.196312769010035</v>
      </c>
      <c r="M13" s="13">
        <f t="shared" si="3"/>
        <v>7</v>
      </c>
      <c r="N13" s="5"/>
    </row>
    <row r="14" spans="1:14" ht="26" x14ac:dyDescent="0.35">
      <c r="A14" s="7">
        <v>9</v>
      </c>
      <c r="B14" s="8" t="s">
        <v>54</v>
      </c>
      <c r="C14" s="8" t="s">
        <v>40</v>
      </c>
      <c r="D14" s="20" t="s">
        <v>41</v>
      </c>
      <c r="E14" s="21" t="s">
        <v>42</v>
      </c>
      <c r="F14" s="11">
        <v>17</v>
      </c>
      <c r="G14" s="12">
        <v>14.78</v>
      </c>
      <c r="H14" s="11">
        <v>40.090000000000003</v>
      </c>
      <c r="I14" s="12">
        <f t="shared" si="0"/>
        <v>34.502369668246438</v>
      </c>
      <c r="J14" s="11">
        <v>4</v>
      </c>
      <c r="K14" s="12">
        <f t="shared" si="1"/>
        <v>16</v>
      </c>
      <c r="L14" s="12">
        <f t="shared" si="2"/>
        <v>65.282369668246446</v>
      </c>
      <c r="M14" s="13">
        <f t="shared" si="3"/>
        <v>9</v>
      </c>
      <c r="N14" s="5"/>
    </row>
    <row r="15" spans="1:14" ht="15.5" x14ac:dyDescent="0.35">
      <c r="A15" s="7">
        <v>10</v>
      </c>
      <c r="B15" s="8" t="s">
        <v>55</v>
      </c>
      <c r="C15" s="8" t="s">
        <v>40</v>
      </c>
      <c r="D15" s="20" t="s">
        <v>41</v>
      </c>
      <c r="E15" s="21" t="s">
        <v>42</v>
      </c>
      <c r="F15" s="11">
        <v>17</v>
      </c>
      <c r="G15" s="12">
        <v>14.78</v>
      </c>
      <c r="H15" s="11">
        <v>42.6</v>
      </c>
      <c r="I15" s="12">
        <f t="shared" si="0"/>
        <v>32.469483568075113</v>
      </c>
      <c r="J15" s="11">
        <v>4</v>
      </c>
      <c r="K15" s="12">
        <f t="shared" si="1"/>
        <v>16</v>
      </c>
      <c r="L15" s="12">
        <f t="shared" si="2"/>
        <v>63.249483568075114</v>
      </c>
      <c r="M15" s="13">
        <f t="shared" si="3"/>
        <v>10</v>
      </c>
      <c r="N15" s="17"/>
    </row>
    <row r="16" spans="1:14" ht="26" x14ac:dyDescent="0.35">
      <c r="A16" s="7">
        <v>11</v>
      </c>
      <c r="B16" s="14" t="s">
        <v>70</v>
      </c>
      <c r="C16" s="14" t="s">
        <v>71</v>
      </c>
      <c r="D16" s="44" t="s">
        <v>41</v>
      </c>
      <c r="E16" s="16"/>
      <c r="F16" s="11">
        <v>10</v>
      </c>
      <c r="G16" s="12">
        <v>8.69</v>
      </c>
      <c r="H16" s="11">
        <v>57.34</v>
      </c>
      <c r="I16" s="12">
        <f t="shared" si="0"/>
        <v>24.122776421346352</v>
      </c>
      <c r="J16" s="11">
        <v>7</v>
      </c>
      <c r="K16" s="12">
        <f t="shared" si="1"/>
        <v>28</v>
      </c>
      <c r="L16" s="12">
        <f t="shared" si="2"/>
        <v>60.812776421346349</v>
      </c>
      <c r="M16" s="13">
        <f t="shared" si="3"/>
        <v>11</v>
      </c>
      <c r="N16" s="5"/>
    </row>
    <row r="17" spans="1:14" ht="26" x14ac:dyDescent="0.35">
      <c r="A17" s="7">
        <v>12</v>
      </c>
      <c r="B17" s="8" t="s">
        <v>56</v>
      </c>
      <c r="C17" s="8" t="s">
        <v>40</v>
      </c>
      <c r="D17" s="20" t="s">
        <v>41</v>
      </c>
      <c r="E17" s="21" t="s">
        <v>42</v>
      </c>
      <c r="F17" s="11">
        <v>15</v>
      </c>
      <c r="G17" s="12">
        <v>13.04</v>
      </c>
      <c r="H17" s="11">
        <v>53.72</v>
      </c>
      <c r="I17" s="12">
        <f t="shared" si="0"/>
        <v>25.74832464631422</v>
      </c>
      <c r="J17" s="11">
        <v>5</v>
      </c>
      <c r="K17" s="12">
        <f t="shared" si="1"/>
        <v>20</v>
      </c>
      <c r="L17" s="12">
        <f t="shared" si="2"/>
        <v>58.788324646314223</v>
      </c>
      <c r="M17" s="13">
        <f t="shared" si="3"/>
        <v>12</v>
      </c>
      <c r="N17" s="5"/>
    </row>
    <row r="18" spans="1:14" ht="26" x14ac:dyDescent="0.35">
      <c r="A18" s="7">
        <v>13</v>
      </c>
      <c r="B18" s="8" t="s">
        <v>67</v>
      </c>
      <c r="C18" s="8" t="s">
        <v>40</v>
      </c>
      <c r="D18" s="20" t="s">
        <v>41</v>
      </c>
      <c r="E18" s="21"/>
      <c r="F18" s="11">
        <v>15</v>
      </c>
      <c r="G18" s="12">
        <v>13.04</v>
      </c>
      <c r="H18" s="11">
        <v>53.72</v>
      </c>
      <c r="I18" s="12">
        <f t="shared" si="0"/>
        <v>25.74832464631422</v>
      </c>
      <c r="J18" s="11">
        <v>5</v>
      </c>
      <c r="K18" s="12">
        <f t="shared" si="1"/>
        <v>20</v>
      </c>
      <c r="L18" s="12">
        <f t="shared" si="2"/>
        <v>58.788324646314223</v>
      </c>
      <c r="M18" s="13">
        <f t="shared" si="3"/>
        <v>12</v>
      </c>
      <c r="N18" s="5"/>
    </row>
    <row r="19" spans="1:14" ht="26" x14ac:dyDescent="0.35">
      <c r="A19" s="7">
        <v>14</v>
      </c>
      <c r="B19" s="8" t="s">
        <v>45</v>
      </c>
      <c r="C19" s="8" t="s">
        <v>46</v>
      </c>
      <c r="D19" s="20" t="s">
        <v>41</v>
      </c>
      <c r="E19" s="21" t="s">
        <v>42</v>
      </c>
      <c r="F19" s="11">
        <v>9</v>
      </c>
      <c r="G19" s="12">
        <v>7.82</v>
      </c>
      <c r="H19" s="11">
        <v>61.55</v>
      </c>
      <c r="I19" s="12">
        <f t="shared" si="0"/>
        <v>22.472786352558892</v>
      </c>
      <c r="J19" s="11">
        <v>7</v>
      </c>
      <c r="K19" s="12">
        <f t="shared" si="1"/>
        <v>28</v>
      </c>
      <c r="L19" s="12">
        <f t="shared" si="2"/>
        <v>58.292786352558892</v>
      </c>
      <c r="M19" s="13">
        <f t="shared" si="3"/>
        <v>14</v>
      </c>
      <c r="N19" s="5"/>
    </row>
    <row r="20" spans="1:14" ht="26" x14ac:dyDescent="0.35">
      <c r="A20" s="7">
        <v>15</v>
      </c>
      <c r="B20" s="8" t="s">
        <v>51</v>
      </c>
      <c r="C20" s="8" t="s">
        <v>52</v>
      </c>
      <c r="D20" s="20" t="s">
        <v>41</v>
      </c>
      <c r="E20" s="10" t="s">
        <v>42</v>
      </c>
      <c r="F20" s="11">
        <v>10</v>
      </c>
      <c r="G20" s="12">
        <v>8.69</v>
      </c>
      <c r="H20" s="11">
        <v>48.32</v>
      </c>
      <c r="I20" s="12">
        <f t="shared" si="0"/>
        <v>28.625827814569533</v>
      </c>
      <c r="J20" s="11">
        <v>5</v>
      </c>
      <c r="K20" s="12">
        <f t="shared" si="1"/>
        <v>20</v>
      </c>
      <c r="L20" s="12">
        <f t="shared" si="2"/>
        <v>57.315827814569531</v>
      </c>
      <c r="M20" s="13">
        <f t="shared" si="3"/>
        <v>15</v>
      </c>
      <c r="N20" s="5"/>
    </row>
    <row r="21" spans="1:14" ht="26.25" customHeight="1" x14ac:dyDescent="0.35">
      <c r="A21" s="7">
        <v>16</v>
      </c>
      <c r="B21" s="8" t="s">
        <v>49</v>
      </c>
      <c r="C21" s="8" t="s">
        <v>46</v>
      </c>
      <c r="D21" s="20" t="s">
        <v>41</v>
      </c>
      <c r="E21" s="10" t="s">
        <v>42</v>
      </c>
      <c r="F21" s="11">
        <v>9</v>
      </c>
      <c r="G21" s="12">
        <v>7.82</v>
      </c>
      <c r="H21" s="11">
        <v>68.760000000000005</v>
      </c>
      <c r="I21" s="12">
        <f t="shared" si="0"/>
        <v>20.116346713205349</v>
      </c>
      <c r="J21" s="11">
        <v>6</v>
      </c>
      <c r="K21" s="12">
        <f t="shared" si="1"/>
        <v>24</v>
      </c>
      <c r="L21" s="12">
        <f t="shared" si="2"/>
        <v>51.936346713205353</v>
      </c>
      <c r="M21" s="13">
        <f t="shared" si="3"/>
        <v>16</v>
      </c>
      <c r="N21" s="5"/>
    </row>
    <row r="22" spans="1:14" ht="24.75" customHeight="1" x14ac:dyDescent="0.35">
      <c r="A22" s="7">
        <v>17</v>
      </c>
      <c r="B22" s="8" t="s">
        <v>39</v>
      </c>
      <c r="C22" s="8" t="s">
        <v>40</v>
      </c>
      <c r="D22" s="20" t="s">
        <v>41</v>
      </c>
      <c r="E22" s="10" t="s">
        <v>42</v>
      </c>
      <c r="F22" s="11">
        <v>16</v>
      </c>
      <c r="G22" s="12">
        <v>13.91</v>
      </c>
      <c r="H22" s="11">
        <v>54.86</v>
      </c>
      <c r="I22" s="12">
        <f t="shared" si="0"/>
        <v>25.213270142180093</v>
      </c>
      <c r="J22" s="11">
        <v>2</v>
      </c>
      <c r="K22" s="12">
        <f t="shared" si="1"/>
        <v>8</v>
      </c>
      <c r="L22" s="12">
        <f t="shared" si="2"/>
        <v>47.12327014218009</v>
      </c>
      <c r="M22" s="13">
        <f t="shared" si="3"/>
        <v>17</v>
      </c>
      <c r="N22" s="5"/>
    </row>
    <row r="23" spans="1:14" ht="24.75" customHeight="1" x14ac:dyDescent="0.35">
      <c r="A23" s="7">
        <v>18</v>
      </c>
      <c r="B23" s="8" t="s">
        <v>44</v>
      </c>
      <c r="C23" s="8" t="s">
        <v>40</v>
      </c>
      <c r="D23" s="20" t="s">
        <v>41</v>
      </c>
      <c r="E23" s="10" t="s">
        <v>42</v>
      </c>
      <c r="F23" s="11">
        <v>19</v>
      </c>
      <c r="G23" s="12">
        <v>16.52</v>
      </c>
      <c r="H23" s="11">
        <v>61.37</v>
      </c>
      <c r="I23" s="12">
        <f t="shared" si="0"/>
        <v>22.538699690402474</v>
      </c>
      <c r="J23" s="11">
        <v>2</v>
      </c>
      <c r="K23" s="12">
        <f t="shared" si="1"/>
        <v>8</v>
      </c>
      <c r="L23" s="12">
        <f t="shared" si="2"/>
        <v>47.058699690402477</v>
      </c>
      <c r="M23" s="13">
        <f t="shared" si="3"/>
        <v>18</v>
      </c>
      <c r="N23" s="5"/>
    </row>
    <row r="24" spans="1:14" ht="15.75" customHeight="1" x14ac:dyDescent="0.35">
      <c r="A24" s="7">
        <v>19</v>
      </c>
      <c r="B24" s="14" t="s">
        <v>53</v>
      </c>
      <c r="C24" s="14" t="s">
        <v>52</v>
      </c>
      <c r="D24" s="20" t="s">
        <v>41</v>
      </c>
      <c r="E24" s="10" t="s">
        <v>42</v>
      </c>
      <c r="F24" s="11">
        <v>11</v>
      </c>
      <c r="G24" s="12">
        <v>9.56</v>
      </c>
      <c r="H24" s="11">
        <v>68.790000000000006</v>
      </c>
      <c r="I24" s="12">
        <f t="shared" si="0"/>
        <v>20.107573775258029</v>
      </c>
      <c r="J24" s="11">
        <v>4</v>
      </c>
      <c r="K24" s="12">
        <f t="shared" si="1"/>
        <v>16</v>
      </c>
      <c r="L24" s="12">
        <f t="shared" si="2"/>
        <v>45.667573775258028</v>
      </c>
      <c r="M24" s="13">
        <f t="shared" si="3"/>
        <v>19</v>
      </c>
      <c r="N24" s="5"/>
    </row>
    <row r="25" spans="1:14" ht="15.75" customHeight="1" x14ac:dyDescent="0.35">
      <c r="A25" s="7">
        <v>20</v>
      </c>
      <c r="B25" s="8" t="s">
        <v>47</v>
      </c>
      <c r="C25" s="8" t="s">
        <v>46</v>
      </c>
      <c r="D25" s="20" t="s">
        <v>41</v>
      </c>
      <c r="E25" s="21" t="s">
        <v>42</v>
      </c>
      <c r="F25" s="11">
        <v>11</v>
      </c>
      <c r="G25" s="12">
        <v>9.56</v>
      </c>
      <c r="H25" s="11">
        <v>60.04</v>
      </c>
      <c r="I25" s="12">
        <f t="shared" si="0"/>
        <v>23.037974683544302</v>
      </c>
      <c r="J25" s="11">
        <v>3</v>
      </c>
      <c r="K25" s="12">
        <f t="shared" si="1"/>
        <v>12</v>
      </c>
      <c r="L25" s="12">
        <f t="shared" si="2"/>
        <v>44.597974683544301</v>
      </c>
      <c r="M25" s="13">
        <f t="shared" si="3"/>
        <v>20</v>
      </c>
      <c r="N25" s="17"/>
    </row>
    <row r="26" spans="1:14" ht="15.75" customHeight="1" x14ac:dyDescent="0.35">
      <c r="A26" s="7">
        <v>21</v>
      </c>
      <c r="B26" s="8" t="s">
        <v>72</v>
      </c>
      <c r="C26" s="8" t="s">
        <v>71</v>
      </c>
      <c r="D26" s="20" t="s">
        <v>41</v>
      </c>
      <c r="E26" s="10"/>
      <c r="F26" s="11">
        <v>12</v>
      </c>
      <c r="G26" s="12">
        <v>10.43</v>
      </c>
      <c r="H26" s="11">
        <v>62.43</v>
      </c>
      <c r="I26" s="12">
        <f t="shared" si="0"/>
        <v>22.156014736504883</v>
      </c>
      <c r="J26" s="11">
        <v>3</v>
      </c>
      <c r="K26" s="12">
        <f t="shared" si="1"/>
        <v>12</v>
      </c>
      <c r="L26" s="12">
        <f t="shared" si="2"/>
        <v>44.586014736504879</v>
      </c>
      <c r="M26" s="13">
        <f t="shared" si="3"/>
        <v>21</v>
      </c>
      <c r="N26" s="5"/>
    </row>
    <row r="27" spans="1:14" ht="15.75" customHeight="1" x14ac:dyDescent="0.35">
      <c r="A27" s="7">
        <v>22</v>
      </c>
      <c r="B27" s="8" t="s">
        <v>48</v>
      </c>
      <c r="C27" s="8" t="s">
        <v>46</v>
      </c>
      <c r="D27" s="20" t="s">
        <v>41</v>
      </c>
      <c r="E27" s="10" t="s">
        <v>42</v>
      </c>
      <c r="F27" s="11">
        <v>14</v>
      </c>
      <c r="G27" s="12">
        <v>12.17</v>
      </c>
      <c r="H27" s="11">
        <v>68.25</v>
      </c>
      <c r="I27" s="12">
        <f t="shared" si="0"/>
        <v>20.266666666666666</v>
      </c>
      <c r="J27" s="11">
        <v>3</v>
      </c>
      <c r="K27" s="12">
        <f t="shared" si="1"/>
        <v>12</v>
      </c>
      <c r="L27" s="12">
        <f t="shared" si="2"/>
        <v>44.436666666666667</v>
      </c>
      <c r="M27" s="13">
        <f t="shared" si="3"/>
        <v>22</v>
      </c>
      <c r="N27" s="5"/>
    </row>
    <row r="28" spans="1:14" ht="15.75" customHeight="1" x14ac:dyDescent="0.35">
      <c r="A28" s="7">
        <v>23</v>
      </c>
      <c r="B28" s="8" t="s">
        <v>50</v>
      </c>
      <c r="C28" s="8" t="s">
        <v>46</v>
      </c>
      <c r="D28" s="20" t="s">
        <v>41</v>
      </c>
      <c r="E28" s="10" t="s">
        <v>42</v>
      </c>
      <c r="F28" s="11">
        <v>12</v>
      </c>
      <c r="G28" s="12">
        <v>10.43</v>
      </c>
      <c r="H28" s="11">
        <v>63.44</v>
      </c>
      <c r="I28" s="12">
        <f t="shared" si="0"/>
        <v>21.803278688524589</v>
      </c>
      <c r="J28" s="11">
        <v>3</v>
      </c>
      <c r="K28" s="12">
        <f t="shared" si="1"/>
        <v>12</v>
      </c>
      <c r="L28" s="12">
        <f t="shared" si="2"/>
        <v>44.233278688524592</v>
      </c>
      <c r="M28" s="13">
        <f t="shared" si="3"/>
        <v>23</v>
      </c>
      <c r="N28" s="5"/>
    </row>
    <row r="29" spans="1:14" ht="15.75" customHeight="1" x14ac:dyDescent="0.35">
      <c r="A29" s="7">
        <v>24</v>
      </c>
      <c r="B29" s="8" t="s">
        <v>76</v>
      </c>
      <c r="C29" s="8" t="s">
        <v>71</v>
      </c>
      <c r="D29" s="20" t="s">
        <v>41</v>
      </c>
      <c r="E29" s="10"/>
      <c r="F29" s="11">
        <v>7</v>
      </c>
      <c r="G29" s="12">
        <v>6.08</v>
      </c>
      <c r="H29" s="11">
        <v>57.69</v>
      </c>
      <c r="I29" s="12">
        <f t="shared" si="0"/>
        <v>23.976425723695613</v>
      </c>
      <c r="J29" s="11">
        <v>3</v>
      </c>
      <c r="K29" s="12">
        <f t="shared" si="1"/>
        <v>12</v>
      </c>
      <c r="L29" s="12">
        <f t="shared" si="2"/>
        <v>42.056425723695611</v>
      </c>
      <c r="M29" s="13">
        <f t="shared" si="3"/>
        <v>24</v>
      </c>
      <c r="N29" s="5"/>
    </row>
    <row r="30" spans="1:14" ht="15.75" customHeight="1" x14ac:dyDescent="0.35">
      <c r="A30" s="7">
        <v>25</v>
      </c>
      <c r="B30" s="8" t="s">
        <v>77</v>
      </c>
      <c r="C30" s="8" t="s">
        <v>71</v>
      </c>
      <c r="D30" s="20" t="s">
        <v>41</v>
      </c>
      <c r="E30" s="10"/>
      <c r="F30" s="11">
        <v>14</v>
      </c>
      <c r="G30" s="12">
        <v>12.17</v>
      </c>
      <c r="H30" s="11">
        <v>70</v>
      </c>
      <c r="I30" s="12">
        <f t="shared" si="0"/>
        <v>19.759999999999998</v>
      </c>
      <c r="J30" s="11">
        <v>2</v>
      </c>
      <c r="K30" s="12">
        <f t="shared" si="1"/>
        <v>8</v>
      </c>
      <c r="L30" s="12">
        <f t="shared" si="2"/>
        <v>39.93</v>
      </c>
      <c r="M30" s="13">
        <f t="shared" si="3"/>
        <v>25</v>
      </c>
      <c r="N30" s="5"/>
    </row>
    <row r="31" spans="1:14" ht="15.75" customHeight="1" x14ac:dyDescent="0.35">
      <c r="A31" s="7"/>
      <c r="B31" s="14"/>
      <c r="C31" s="14"/>
      <c r="D31" s="44"/>
      <c r="E31" s="16"/>
      <c r="F31" s="11"/>
      <c r="G31" s="12">
        <f>20*F31/G$3</f>
        <v>0</v>
      </c>
      <c r="H31" s="11"/>
      <c r="I31" s="12" t="e">
        <f t="shared" si="0"/>
        <v>#DIV/0!</v>
      </c>
      <c r="J31" s="11"/>
      <c r="K31" s="12">
        <f t="shared" si="1"/>
        <v>0</v>
      </c>
      <c r="L31" s="12">
        <f t="shared" si="2"/>
        <v>0</v>
      </c>
      <c r="M31" s="13" t="str">
        <f t="shared" si="3"/>
        <v>-</v>
      </c>
      <c r="N31" s="17"/>
    </row>
    <row r="32" spans="1:14" ht="15.75" customHeight="1" x14ac:dyDescent="0.35">
      <c r="A32" s="1"/>
      <c r="B32" s="2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35">
      <c r="A33" s="1"/>
      <c r="B33" s="2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 x14ac:dyDescent="0.35">
      <c r="A34" s="1"/>
      <c r="B34" s="2"/>
      <c r="C34" s="3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35">
      <c r="A35" s="1"/>
      <c r="B35" s="2"/>
      <c r="C35" s="3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35">
      <c r="A36" s="1"/>
      <c r="B36" s="2"/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35">
      <c r="A37" s="1"/>
      <c r="B37" s="2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35">
      <c r="A38" s="1"/>
      <c r="B38" s="2"/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35">
      <c r="A39" s="1"/>
      <c r="B39" s="2"/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35">
      <c r="A40" s="1"/>
      <c r="B40" s="2"/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35">
      <c r="A41" s="1"/>
      <c r="B41" s="2"/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35">
      <c r="A42" s="1"/>
      <c r="B42" s="2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35">
      <c r="A43" s="1"/>
      <c r="B43" s="2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35">
      <c r="A44" s="1"/>
      <c r="B44" s="2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35">
      <c r="A45" s="1"/>
      <c r="B45" s="2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35">
      <c r="A46" s="1"/>
      <c r="B46" s="2"/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35">
      <c r="A47" s="1"/>
      <c r="B47" s="2"/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35">
      <c r="A48" s="1"/>
      <c r="B48" s="2"/>
      <c r="C48" s="3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35">
      <c r="A49" s="1"/>
      <c r="B49" s="2"/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35">
      <c r="A50" s="1"/>
      <c r="B50" s="2"/>
      <c r="C50" s="3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35">
      <c r="A51" s="1"/>
      <c r="B51" s="2"/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35">
      <c r="A52" s="1"/>
      <c r="B52" s="2"/>
      <c r="C52" s="3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35">
      <c r="A53" s="1"/>
      <c r="B53" s="2"/>
      <c r="C53" s="3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35">
      <c r="A54" s="1"/>
      <c r="B54" s="2"/>
      <c r="C54" s="3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35">
      <c r="A55" s="1"/>
      <c r="B55" s="2"/>
      <c r="C55" s="3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35">
      <c r="A56" s="1"/>
      <c r="B56" s="2"/>
      <c r="C56" s="3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35">
      <c r="A57" s="1"/>
      <c r="B57" s="2"/>
      <c r="C57" s="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35">
      <c r="A58" s="1"/>
      <c r="B58" s="2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35">
      <c r="A59" s="1"/>
      <c r="B59" s="2"/>
      <c r="C59" s="3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35">
      <c r="A60" s="1"/>
      <c r="B60" s="2"/>
      <c r="C60" s="3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35">
      <c r="A61" s="1"/>
      <c r="B61" s="2"/>
      <c r="C61" s="3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35">
      <c r="A62" s="1"/>
      <c r="B62" s="2"/>
      <c r="C62" s="3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35">
      <c r="A63" s="1"/>
      <c r="B63" s="2"/>
      <c r="C63" s="3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35">
      <c r="A64" s="1"/>
      <c r="B64" s="2"/>
      <c r="C64" s="3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35">
      <c r="A65" s="1"/>
      <c r="B65" s="2"/>
      <c r="C65" s="3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35">
      <c r="A66" s="1"/>
      <c r="B66" s="2"/>
      <c r="C66" s="3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35">
      <c r="A67" s="1"/>
      <c r="B67" s="2"/>
      <c r="C67" s="3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35">
      <c r="A68" s="1"/>
      <c r="B68" s="2"/>
      <c r="C68" s="3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35">
      <c r="A69" s="1"/>
      <c r="B69" s="2"/>
      <c r="C69" s="3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35">
      <c r="A70" s="1"/>
      <c r="B70" s="2"/>
      <c r="C70" s="3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35">
      <c r="A71" s="1"/>
      <c r="B71" s="2"/>
      <c r="C71" s="3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35">
      <c r="A72" s="1"/>
      <c r="B72" s="2"/>
      <c r="C72" s="3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35">
      <c r="A73" s="1"/>
      <c r="B73" s="2"/>
      <c r="C73" s="3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35">
      <c r="A74" s="1"/>
      <c r="B74" s="2"/>
      <c r="C74" s="3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35">
      <c r="A75" s="1"/>
      <c r="B75" s="2"/>
      <c r="C75" s="3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35">
      <c r="A76" s="1"/>
      <c r="B76" s="2"/>
      <c r="C76" s="3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35">
      <c r="A77" s="1"/>
      <c r="B77" s="2"/>
      <c r="C77" s="3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35">
      <c r="A78" s="1"/>
      <c r="B78" s="2"/>
      <c r="C78" s="3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35">
      <c r="A79" s="1"/>
      <c r="B79" s="2"/>
      <c r="C79" s="3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35">
      <c r="A80" s="1"/>
      <c r="B80" s="2"/>
      <c r="C80" s="3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35">
      <c r="A81" s="1"/>
      <c r="B81" s="2"/>
      <c r="C81" s="3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35">
      <c r="A82" s="1"/>
      <c r="B82" s="2"/>
      <c r="C82" s="3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35">
      <c r="A83" s="1"/>
      <c r="B83" s="2"/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35">
      <c r="A84" s="1"/>
      <c r="B84" s="2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35">
      <c r="A85" s="1"/>
      <c r="B85" s="2"/>
      <c r="C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35">
      <c r="A86" s="1"/>
      <c r="B86" s="2"/>
      <c r="C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35">
      <c r="A87" s="1"/>
      <c r="B87" s="2"/>
      <c r="C87" s="3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35">
      <c r="A88" s="1"/>
      <c r="B88" s="2"/>
      <c r="C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35">
      <c r="A89" s="1"/>
      <c r="B89" s="2"/>
      <c r="C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35">
      <c r="A90" s="1"/>
      <c r="B90" s="2"/>
      <c r="C90" s="3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35">
      <c r="A91" s="1"/>
      <c r="B91" s="2"/>
      <c r="C91" s="3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35">
      <c r="A92" s="1"/>
      <c r="B92" s="2"/>
      <c r="C92" s="3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35">
      <c r="A93" s="1"/>
      <c r="B93" s="2"/>
      <c r="C93" s="3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35">
      <c r="A94" s="1"/>
      <c r="B94" s="2"/>
      <c r="C94" s="3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35">
      <c r="A95" s="1"/>
      <c r="B95" s="2"/>
      <c r="C95" s="3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35">
      <c r="A96" s="1"/>
      <c r="B96" s="2"/>
      <c r="C96" s="3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35">
      <c r="A97" s="1"/>
      <c r="B97" s="2"/>
      <c r="C97" s="3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35">
      <c r="A98" s="1"/>
      <c r="B98" s="2"/>
      <c r="C98" s="3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35">
      <c r="A99" s="1"/>
      <c r="B99" s="2"/>
      <c r="C99" s="3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35">
      <c r="A100" s="1"/>
      <c r="B100" s="2"/>
      <c r="C100" s="3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</row>
  </sheetData>
  <autoFilter ref="A2:M31" xr:uid="{00000000-0009-0000-0000-000000000000}">
    <filterColumn colId="5" showButton="0"/>
    <filterColumn colId="7" showButton="0"/>
    <filterColumn colId="9" showButton="0"/>
    <sortState xmlns:xlrd2="http://schemas.microsoft.com/office/spreadsheetml/2017/richdata2" ref="A9:M31">
      <sortCondition ref="M2:M31"/>
    </sortState>
  </autoFilter>
  <mergeCells count="16">
    <mergeCell ref="A2:A5"/>
    <mergeCell ref="B2:B5"/>
    <mergeCell ref="F2:G2"/>
    <mergeCell ref="E3:E5"/>
    <mergeCell ref="D2:D5"/>
    <mergeCell ref="C2:C5"/>
    <mergeCell ref="F3:F5"/>
    <mergeCell ref="G3:G5"/>
    <mergeCell ref="M2:M5"/>
    <mergeCell ref="L2:L5"/>
    <mergeCell ref="H2:I2"/>
    <mergeCell ref="J2:K2"/>
    <mergeCell ref="H3:H5"/>
    <mergeCell ref="I3:I5"/>
    <mergeCell ref="J3:J5"/>
    <mergeCell ref="K3:K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I23" sqref="I23"/>
    </sheetView>
  </sheetViews>
  <sheetFormatPr defaultRowHeight="14.5" x14ac:dyDescent="0.35"/>
  <cols>
    <col min="1" max="1" width="5.7265625" customWidth="1"/>
    <col min="2" max="2" width="20.26953125" customWidth="1"/>
    <col min="4" max="4" width="18.453125" customWidth="1"/>
    <col min="5" max="5" width="14" customWidth="1"/>
    <col min="6" max="6" width="16.7265625" customWidth="1"/>
    <col min="7" max="7" width="15.26953125" customWidth="1"/>
    <col min="8" max="8" width="16.7265625" customWidth="1"/>
    <col min="9" max="9" width="16.1796875" customWidth="1"/>
    <col min="10" max="10" width="13.81640625" customWidth="1"/>
    <col min="11" max="11" width="16" customWidth="1"/>
    <col min="12" max="12" width="11.54296875" customWidth="1"/>
    <col min="13" max="13" width="14.26953125" customWidth="1"/>
  </cols>
  <sheetData>
    <row r="1" spans="1:13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36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82" t="s">
        <v>10</v>
      </c>
      <c r="M2" s="51" t="s">
        <v>14</v>
      </c>
    </row>
    <row r="3" spans="1:13" ht="15" customHeight="1" x14ac:dyDescent="0.35">
      <c r="A3" s="55"/>
      <c r="B3" s="55"/>
      <c r="C3" s="78"/>
      <c r="D3" s="55"/>
      <c r="E3" s="75" t="s">
        <v>3</v>
      </c>
      <c r="F3" s="80" t="s">
        <v>12</v>
      </c>
      <c r="G3" s="81">
        <v>23</v>
      </c>
      <c r="H3" s="60" t="s">
        <v>4</v>
      </c>
      <c r="I3" s="63">
        <v>32</v>
      </c>
      <c r="J3" s="66" t="s">
        <v>9</v>
      </c>
      <c r="K3" s="69">
        <v>10</v>
      </c>
      <c r="L3" s="83"/>
      <c r="M3" s="52"/>
    </row>
    <row r="4" spans="1:13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83"/>
      <c r="M4" s="52"/>
    </row>
    <row r="5" spans="1:13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84"/>
      <c r="M5" s="53"/>
    </row>
    <row r="6" spans="1:13" ht="26" x14ac:dyDescent="0.35">
      <c r="A6" s="7">
        <v>1</v>
      </c>
      <c r="B6" s="8" t="s">
        <v>81</v>
      </c>
      <c r="C6" s="8" t="s">
        <v>71</v>
      </c>
      <c r="D6" s="20" t="s">
        <v>41</v>
      </c>
      <c r="E6" s="21" t="s">
        <v>79</v>
      </c>
      <c r="F6" s="18">
        <v>15</v>
      </c>
      <c r="G6" s="19">
        <v>13.04</v>
      </c>
      <c r="H6" s="11">
        <v>32.9</v>
      </c>
      <c r="I6" s="12">
        <f t="shared" ref="I6:I14" si="0">40*I$3/H6</f>
        <v>38.90577507598784</v>
      </c>
      <c r="J6" s="11">
        <v>10</v>
      </c>
      <c r="K6" s="12">
        <f t="shared" ref="K6:K14" si="1">40*J6/K$3</f>
        <v>40</v>
      </c>
      <c r="L6" s="12">
        <f t="shared" ref="L6:L14" si="2">IF(OR(G6=0,H6=0,K6=0),0,SUM(G6,I6,K6))</f>
        <v>91.945775075987839</v>
      </c>
      <c r="M6" s="13">
        <f t="shared" ref="M6:M14" si="3">IF(L6=0,"-",RANK(L6,L$6:L$31))</f>
        <v>1</v>
      </c>
    </row>
    <row r="7" spans="1:13" ht="26" x14ac:dyDescent="0.35">
      <c r="A7" s="7">
        <v>2</v>
      </c>
      <c r="B7" s="8" t="s">
        <v>60</v>
      </c>
      <c r="C7" s="8" t="s">
        <v>59</v>
      </c>
      <c r="D7" s="20" t="s">
        <v>41</v>
      </c>
      <c r="E7" s="21" t="s">
        <v>42</v>
      </c>
      <c r="F7" s="11">
        <v>13</v>
      </c>
      <c r="G7" s="12">
        <v>11.3</v>
      </c>
      <c r="H7" s="11">
        <v>35.479999999999997</v>
      </c>
      <c r="I7" s="12">
        <f t="shared" si="0"/>
        <v>36.076662908680952</v>
      </c>
      <c r="J7" s="11">
        <v>7</v>
      </c>
      <c r="K7" s="12">
        <f t="shared" si="1"/>
        <v>28</v>
      </c>
      <c r="L7" s="12">
        <f t="shared" si="2"/>
        <v>75.376662908680956</v>
      </c>
      <c r="M7" s="13">
        <f t="shared" si="3"/>
        <v>2</v>
      </c>
    </row>
    <row r="8" spans="1:13" ht="26" x14ac:dyDescent="0.35">
      <c r="A8" s="7">
        <v>3</v>
      </c>
      <c r="B8" s="8" t="s">
        <v>80</v>
      </c>
      <c r="C8" s="8" t="s">
        <v>71</v>
      </c>
      <c r="D8" s="20" t="s">
        <v>41</v>
      </c>
      <c r="E8" s="21" t="s">
        <v>79</v>
      </c>
      <c r="F8" s="11">
        <v>14</v>
      </c>
      <c r="G8" s="12">
        <v>12.17</v>
      </c>
      <c r="H8" s="11">
        <v>32.979999999999997</v>
      </c>
      <c r="I8" s="12">
        <f t="shared" si="0"/>
        <v>38.811400848999398</v>
      </c>
      <c r="J8" s="11">
        <v>6</v>
      </c>
      <c r="K8" s="12">
        <f t="shared" si="1"/>
        <v>24</v>
      </c>
      <c r="L8" s="12">
        <f t="shared" si="2"/>
        <v>74.981400848999399</v>
      </c>
      <c r="M8" s="13">
        <f t="shared" si="3"/>
        <v>3</v>
      </c>
    </row>
    <row r="9" spans="1:13" ht="26" x14ac:dyDescent="0.35">
      <c r="A9" s="7">
        <v>4</v>
      </c>
      <c r="B9" s="8" t="s">
        <v>83</v>
      </c>
      <c r="C9" s="8" t="s">
        <v>65</v>
      </c>
      <c r="D9" s="20" t="s">
        <v>41</v>
      </c>
      <c r="E9" s="10" t="s">
        <v>79</v>
      </c>
      <c r="F9" s="11">
        <v>16</v>
      </c>
      <c r="G9" s="12">
        <v>13.91</v>
      </c>
      <c r="H9" s="11">
        <v>35.299999999999997</v>
      </c>
      <c r="I9" s="12">
        <f t="shared" si="0"/>
        <v>36.260623229461757</v>
      </c>
      <c r="J9" s="11">
        <v>5</v>
      </c>
      <c r="K9" s="12">
        <f t="shared" si="1"/>
        <v>20</v>
      </c>
      <c r="L9" s="12">
        <f t="shared" si="2"/>
        <v>70.170623229461754</v>
      </c>
      <c r="M9" s="13">
        <f t="shared" si="3"/>
        <v>4</v>
      </c>
    </row>
    <row r="10" spans="1:13" ht="26" x14ac:dyDescent="0.35">
      <c r="A10" s="7">
        <v>5</v>
      </c>
      <c r="B10" s="8" t="s">
        <v>58</v>
      </c>
      <c r="C10" s="8" t="s">
        <v>59</v>
      </c>
      <c r="D10" s="20" t="s">
        <v>41</v>
      </c>
      <c r="E10" s="10" t="s">
        <v>42</v>
      </c>
      <c r="F10" s="11">
        <v>12</v>
      </c>
      <c r="G10" s="12">
        <v>10.43</v>
      </c>
      <c r="H10" s="11">
        <v>32.32</v>
      </c>
      <c r="I10" s="12">
        <f t="shared" si="0"/>
        <v>39.603960396039604</v>
      </c>
      <c r="J10" s="11">
        <v>5</v>
      </c>
      <c r="K10" s="12">
        <f t="shared" si="1"/>
        <v>20</v>
      </c>
      <c r="L10" s="12">
        <f t="shared" si="2"/>
        <v>70.033960396039603</v>
      </c>
      <c r="M10" s="13">
        <f t="shared" si="3"/>
        <v>5</v>
      </c>
    </row>
    <row r="11" spans="1:13" ht="26" x14ac:dyDescent="0.35">
      <c r="A11" s="7">
        <v>6</v>
      </c>
      <c r="B11" s="8" t="s">
        <v>78</v>
      </c>
      <c r="C11" s="8" t="s">
        <v>74</v>
      </c>
      <c r="D11" s="20" t="s">
        <v>41</v>
      </c>
      <c r="E11" s="10" t="s">
        <v>79</v>
      </c>
      <c r="F11" s="11">
        <v>14</v>
      </c>
      <c r="G11" s="12">
        <v>12.17</v>
      </c>
      <c r="H11" s="11">
        <v>34.450000000000003</v>
      </c>
      <c r="I11" s="12">
        <f t="shared" si="0"/>
        <v>37.155297532656022</v>
      </c>
      <c r="J11" s="11">
        <v>5</v>
      </c>
      <c r="K11" s="12">
        <f t="shared" si="1"/>
        <v>20</v>
      </c>
      <c r="L11" s="12">
        <f t="shared" si="2"/>
        <v>69.325297532656023</v>
      </c>
      <c r="M11" s="13">
        <f t="shared" si="3"/>
        <v>6</v>
      </c>
    </row>
    <row r="12" spans="1:13" ht="26" x14ac:dyDescent="0.35">
      <c r="A12" s="7">
        <v>7</v>
      </c>
      <c r="B12" s="8" t="s">
        <v>82</v>
      </c>
      <c r="C12" s="8" t="s">
        <v>71</v>
      </c>
      <c r="D12" s="20" t="s">
        <v>41</v>
      </c>
      <c r="E12" s="10" t="s">
        <v>79</v>
      </c>
      <c r="F12" s="11">
        <v>15</v>
      </c>
      <c r="G12" s="12">
        <v>13.04</v>
      </c>
      <c r="H12" s="11">
        <v>32</v>
      </c>
      <c r="I12" s="12">
        <f t="shared" si="0"/>
        <v>40</v>
      </c>
      <c r="J12" s="11">
        <v>3</v>
      </c>
      <c r="K12" s="12">
        <f t="shared" si="1"/>
        <v>12</v>
      </c>
      <c r="L12" s="12">
        <f t="shared" si="2"/>
        <v>65.039999999999992</v>
      </c>
      <c r="M12" s="13">
        <f t="shared" si="3"/>
        <v>7</v>
      </c>
    </row>
    <row r="13" spans="1:13" ht="26" x14ac:dyDescent="0.35">
      <c r="A13" s="7">
        <v>8</v>
      </c>
      <c r="B13" s="8" t="s">
        <v>61</v>
      </c>
      <c r="C13" s="8" t="s">
        <v>62</v>
      </c>
      <c r="D13" s="20" t="s">
        <v>41</v>
      </c>
      <c r="E13" s="10" t="s">
        <v>42</v>
      </c>
      <c r="F13" s="11">
        <v>8</v>
      </c>
      <c r="G13" s="12">
        <v>6.95</v>
      </c>
      <c r="H13" s="11">
        <v>38.15</v>
      </c>
      <c r="I13" s="12">
        <f t="shared" si="0"/>
        <v>33.551769331585845</v>
      </c>
      <c r="J13" s="11">
        <v>5</v>
      </c>
      <c r="K13" s="12">
        <f t="shared" si="1"/>
        <v>20</v>
      </c>
      <c r="L13" s="12">
        <f t="shared" si="2"/>
        <v>60.501769331585848</v>
      </c>
      <c r="M13" s="13">
        <f t="shared" si="3"/>
        <v>8</v>
      </c>
    </row>
    <row r="14" spans="1:13" ht="15.5" x14ac:dyDescent="0.35">
      <c r="A14" s="37"/>
      <c r="B14" s="38"/>
      <c r="C14" s="38"/>
      <c r="D14" s="39"/>
      <c r="E14" s="40"/>
      <c r="F14" s="41"/>
      <c r="G14" s="42">
        <f>20*F14/G$3</f>
        <v>0</v>
      </c>
      <c r="H14" s="41"/>
      <c r="I14" s="42" t="e">
        <f t="shared" si="0"/>
        <v>#DIV/0!</v>
      </c>
      <c r="J14" s="41"/>
      <c r="K14" s="42">
        <f t="shared" si="1"/>
        <v>0</v>
      </c>
      <c r="L14" s="42">
        <f t="shared" si="2"/>
        <v>0</v>
      </c>
      <c r="M14" s="43" t="str">
        <f t="shared" si="3"/>
        <v>-</v>
      </c>
    </row>
    <row r="15" spans="1:13" ht="15.5" x14ac:dyDescent="0.35">
      <c r="A15" s="27"/>
      <c r="B15" s="28"/>
      <c r="C15" s="28"/>
      <c r="D15" s="29"/>
      <c r="E15" s="30"/>
      <c r="F15" s="31"/>
      <c r="G15" s="32"/>
      <c r="H15" s="31"/>
      <c r="I15" s="32"/>
      <c r="J15" s="31"/>
      <c r="K15" s="32"/>
      <c r="L15" s="32"/>
      <c r="M15" s="33"/>
    </row>
    <row r="16" spans="1:13" ht="15.5" x14ac:dyDescent="0.35">
      <c r="A16" s="27"/>
      <c r="B16" s="34"/>
      <c r="C16" s="34"/>
      <c r="D16" s="35"/>
      <c r="E16" s="36"/>
      <c r="F16" s="31"/>
      <c r="G16" s="32"/>
      <c r="H16" s="31"/>
      <c r="I16" s="32"/>
      <c r="J16" s="31"/>
      <c r="K16" s="32"/>
      <c r="L16" s="32"/>
      <c r="M16" s="33"/>
    </row>
    <row r="17" spans="1:13" ht="15.5" x14ac:dyDescent="0.35">
      <c r="A17" s="27"/>
      <c r="B17" s="34"/>
      <c r="C17" s="34"/>
      <c r="D17" s="35"/>
      <c r="E17" s="36"/>
      <c r="F17" s="31"/>
      <c r="G17" s="32"/>
      <c r="H17" s="31"/>
      <c r="I17" s="32"/>
      <c r="J17" s="31"/>
      <c r="K17" s="32"/>
      <c r="L17" s="32"/>
      <c r="M17" s="33"/>
    </row>
    <row r="18" spans="1:13" ht="15.5" x14ac:dyDescent="0.35">
      <c r="A18" s="27"/>
      <c r="B18" s="34"/>
      <c r="C18" s="34"/>
      <c r="D18" s="35"/>
      <c r="E18" s="36"/>
      <c r="F18" s="31"/>
      <c r="G18" s="32"/>
      <c r="H18" s="31"/>
      <c r="I18" s="32"/>
      <c r="J18" s="31"/>
      <c r="K18" s="32"/>
      <c r="L18" s="32"/>
      <c r="M18" s="33"/>
    </row>
    <row r="19" spans="1:13" ht="15.5" x14ac:dyDescent="0.35">
      <c r="A19" s="27"/>
      <c r="B19" s="34"/>
      <c r="C19" s="34"/>
      <c r="D19" s="35"/>
      <c r="E19" s="36"/>
      <c r="F19" s="31"/>
      <c r="G19" s="32"/>
      <c r="H19" s="31"/>
      <c r="I19" s="32"/>
      <c r="J19" s="31"/>
      <c r="K19" s="32"/>
      <c r="L19" s="32"/>
      <c r="M19" s="33"/>
    </row>
    <row r="20" spans="1:13" ht="15.5" x14ac:dyDescent="0.35">
      <c r="A20" s="27"/>
      <c r="B20" s="34"/>
      <c r="C20" s="34"/>
      <c r="D20" s="35"/>
      <c r="E20" s="36"/>
      <c r="F20" s="31"/>
      <c r="G20" s="32"/>
      <c r="H20" s="31"/>
      <c r="I20" s="32"/>
      <c r="J20" s="31"/>
      <c r="K20" s="32"/>
      <c r="L20" s="32"/>
      <c r="M20" s="33"/>
    </row>
    <row r="21" spans="1:13" ht="15.5" x14ac:dyDescent="0.35">
      <c r="A21" s="27"/>
      <c r="B21" s="34"/>
      <c r="C21" s="34"/>
      <c r="D21" s="35"/>
      <c r="E21" s="36"/>
      <c r="F21" s="31"/>
      <c r="G21" s="32"/>
      <c r="H21" s="31"/>
      <c r="I21" s="32"/>
      <c r="J21" s="31"/>
      <c r="K21" s="32"/>
      <c r="L21" s="32"/>
      <c r="M21" s="33"/>
    </row>
    <row r="22" spans="1:13" ht="15.5" x14ac:dyDescent="0.35">
      <c r="A22" s="27"/>
      <c r="B22" s="34"/>
      <c r="C22" s="34"/>
      <c r="D22" s="35"/>
      <c r="E22" s="36"/>
      <c r="F22" s="31"/>
      <c r="G22" s="32"/>
      <c r="H22" s="31"/>
      <c r="I22" s="32"/>
      <c r="J22" s="31"/>
      <c r="K22" s="32"/>
      <c r="L22" s="32"/>
      <c r="M22" s="33"/>
    </row>
    <row r="23" spans="1:13" ht="15.5" x14ac:dyDescent="0.35">
      <c r="A23" s="27"/>
      <c r="B23" s="34"/>
      <c r="C23" s="34"/>
      <c r="D23" s="35"/>
      <c r="E23" s="36"/>
      <c r="F23" s="31"/>
      <c r="G23" s="32"/>
      <c r="H23" s="31"/>
      <c r="I23" s="32"/>
      <c r="J23" s="31"/>
      <c r="K23" s="32"/>
      <c r="L23" s="32"/>
      <c r="M23" s="33"/>
    </row>
    <row r="24" spans="1:13" ht="15.5" x14ac:dyDescent="0.35">
      <c r="A24" s="27"/>
      <c r="B24" s="34"/>
      <c r="C24" s="34"/>
      <c r="D24" s="35"/>
      <c r="E24" s="36"/>
      <c r="F24" s="31"/>
      <c r="G24" s="32"/>
      <c r="H24" s="31"/>
      <c r="I24" s="32"/>
      <c r="J24" s="31"/>
      <c r="K24" s="32"/>
      <c r="L24" s="32"/>
      <c r="M24" s="33"/>
    </row>
    <row r="25" spans="1:13" ht="15.5" x14ac:dyDescent="0.35">
      <c r="A25" s="27"/>
      <c r="B25" s="28"/>
      <c r="C25" s="28"/>
      <c r="D25" s="29"/>
      <c r="E25" s="30"/>
      <c r="F25" s="31"/>
      <c r="G25" s="32"/>
      <c r="H25" s="31"/>
      <c r="I25" s="32"/>
      <c r="J25" s="31"/>
      <c r="K25" s="32"/>
      <c r="L25" s="32"/>
      <c r="M25" s="33"/>
    </row>
    <row r="26" spans="1:13" ht="15.5" x14ac:dyDescent="0.35">
      <c r="A26" s="27"/>
      <c r="B26" s="34"/>
      <c r="C26" s="34"/>
      <c r="D26" s="35"/>
      <c r="E26" s="36"/>
      <c r="F26" s="31"/>
      <c r="G26" s="32"/>
      <c r="H26" s="31"/>
      <c r="I26" s="32"/>
      <c r="J26" s="31"/>
      <c r="K26" s="32"/>
      <c r="L26" s="32"/>
      <c r="M26" s="33"/>
    </row>
    <row r="27" spans="1:13" ht="15.5" x14ac:dyDescent="0.35">
      <c r="A27" s="27"/>
      <c r="B27" s="34"/>
      <c r="C27" s="34"/>
      <c r="D27" s="35"/>
      <c r="E27" s="36"/>
      <c r="F27" s="31"/>
      <c r="G27" s="32"/>
      <c r="H27" s="31"/>
      <c r="I27" s="32"/>
      <c r="J27" s="31"/>
      <c r="K27" s="32"/>
      <c r="L27" s="32"/>
      <c r="M27" s="33"/>
    </row>
    <row r="28" spans="1:13" ht="15.5" x14ac:dyDescent="0.35">
      <c r="A28" s="27"/>
      <c r="B28" s="34"/>
      <c r="C28" s="34"/>
      <c r="D28" s="35"/>
      <c r="E28" s="36"/>
      <c r="F28" s="31"/>
      <c r="G28" s="32"/>
      <c r="H28" s="31"/>
      <c r="I28" s="32"/>
      <c r="J28" s="31"/>
      <c r="K28" s="32"/>
      <c r="L28" s="32"/>
      <c r="M28" s="33"/>
    </row>
    <row r="29" spans="1:13" ht="15.5" x14ac:dyDescent="0.35">
      <c r="A29" s="27"/>
      <c r="B29" s="34"/>
      <c r="C29" s="34"/>
      <c r="D29" s="35"/>
      <c r="E29" s="36"/>
      <c r="F29" s="31"/>
      <c r="G29" s="32"/>
      <c r="H29" s="31"/>
      <c r="I29" s="32"/>
      <c r="J29" s="31"/>
      <c r="K29" s="32"/>
      <c r="L29" s="32"/>
      <c r="M29" s="33"/>
    </row>
    <row r="30" spans="1:13" ht="15.5" x14ac:dyDescent="0.35">
      <c r="A30" s="27"/>
      <c r="B30" s="34"/>
      <c r="C30" s="34"/>
      <c r="D30" s="35"/>
      <c r="E30" s="36"/>
      <c r="F30" s="31"/>
      <c r="G30" s="32"/>
      <c r="H30" s="31"/>
      <c r="I30" s="32"/>
      <c r="J30" s="31"/>
      <c r="K30" s="32"/>
      <c r="L30" s="32"/>
      <c r="M30" s="33"/>
    </row>
    <row r="31" spans="1:13" ht="15.5" x14ac:dyDescent="0.35">
      <c r="A31" s="27"/>
      <c r="B31" s="28"/>
      <c r="C31" s="28"/>
      <c r="D31" s="29"/>
      <c r="E31" s="30"/>
      <c r="F31" s="31"/>
      <c r="G31" s="32"/>
      <c r="H31" s="31"/>
      <c r="I31" s="32"/>
      <c r="J31" s="31"/>
      <c r="K31" s="32"/>
      <c r="L31" s="32"/>
      <c r="M31" s="33"/>
    </row>
  </sheetData>
  <autoFilter ref="A2:M14" xr:uid="{00000000-0009-0000-0000-000001000000}">
    <filterColumn colId="5" showButton="0"/>
    <filterColumn colId="7" showButton="0"/>
    <filterColumn colId="9" showButton="0"/>
    <sortState xmlns:xlrd2="http://schemas.microsoft.com/office/spreadsheetml/2017/richdata2" ref="A9:M14">
      <sortCondition ref="M2:M14"/>
    </sortState>
  </autoFilter>
  <mergeCells count="16">
    <mergeCell ref="J2:K2"/>
    <mergeCell ref="L2:L5"/>
    <mergeCell ref="M2:M5"/>
    <mergeCell ref="E3:E5"/>
    <mergeCell ref="F3:F5"/>
    <mergeCell ref="G3:G5"/>
    <mergeCell ref="H3:H5"/>
    <mergeCell ref="I3:I5"/>
    <mergeCell ref="J3:J5"/>
    <mergeCell ref="K3:K5"/>
    <mergeCell ref="H2:I2"/>
    <mergeCell ref="A2:A5"/>
    <mergeCell ref="B2:B5"/>
    <mergeCell ref="C2:C5"/>
    <mergeCell ref="D2:D5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E18" sqref="E18"/>
    </sheetView>
  </sheetViews>
  <sheetFormatPr defaultRowHeight="14.5" x14ac:dyDescent="0.35"/>
  <cols>
    <col min="2" max="2" width="19.54296875" customWidth="1"/>
    <col min="4" max="4" width="16.7265625" customWidth="1"/>
    <col min="5" max="5" width="18" customWidth="1"/>
    <col min="6" max="6" width="17.54296875" customWidth="1"/>
    <col min="7" max="7" width="13.81640625" customWidth="1"/>
    <col min="8" max="8" width="16.1796875" customWidth="1"/>
    <col min="9" max="9" width="14.1796875" customWidth="1"/>
    <col min="10" max="10" width="13.54296875" customWidth="1"/>
    <col min="11" max="11" width="10.54296875" bestFit="1" customWidth="1"/>
    <col min="12" max="12" width="14.54296875" customWidth="1"/>
  </cols>
  <sheetData>
    <row r="1" spans="1:13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60.75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54" t="s">
        <v>10</v>
      </c>
      <c r="M2" s="51" t="s">
        <v>11</v>
      </c>
    </row>
    <row r="3" spans="1:13" x14ac:dyDescent="0.35">
      <c r="A3" s="55"/>
      <c r="B3" s="55"/>
      <c r="C3" s="78"/>
      <c r="D3" s="55"/>
      <c r="E3" s="75" t="s">
        <v>3</v>
      </c>
      <c r="F3" s="80" t="s">
        <v>12</v>
      </c>
      <c r="G3" s="81">
        <v>47</v>
      </c>
      <c r="H3" s="60" t="s">
        <v>4</v>
      </c>
      <c r="I3" s="63">
        <v>55.53</v>
      </c>
      <c r="J3" s="66" t="s">
        <v>15</v>
      </c>
      <c r="K3" s="69">
        <v>10</v>
      </c>
      <c r="L3" s="55"/>
      <c r="M3" s="52"/>
    </row>
    <row r="4" spans="1:13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55"/>
      <c r="M4" s="52"/>
    </row>
    <row r="5" spans="1:13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56"/>
      <c r="M5" s="53"/>
    </row>
    <row r="6" spans="1:13" ht="26" x14ac:dyDescent="0.35">
      <c r="A6" s="7">
        <v>1</v>
      </c>
      <c r="B6" s="8" t="s">
        <v>109</v>
      </c>
      <c r="C6" s="8" t="s">
        <v>103</v>
      </c>
      <c r="D6" s="20" t="s">
        <v>41</v>
      </c>
      <c r="E6" s="10" t="s">
        <v>63</v>
      </c>
      <c r="F6" s="18">
        <v>30.5</v>
      </c>
      <c r="G6" s="19">
        <f t="shared" ref="G6:G14" si="0">20*F6/G$3</f>
        <v>12.978723404255319</v>
      </c>
      <c r="H6" s="11">
        <v>58</v>
      </c>
      <c r="I6" s="12">
        <f t="shared" ref="I6:I14" si="1">40*I$3/H6</f>
        <v>38.296551724137927</v>
      </c>
      <c r="J6" s="11">
        <v>10</v>
      </c>
      <c r="K6" s="12">
        <f t="shared" ref="K6:K14" si="2">40*J6/K$3</f>
        <v>40</v>
      </c>
      <c r="L6" s="12">
        <f t="shared" ref="L6:L14" si="3">IF(OR(G6=0,H6=0,K6=0),0,SUM(G6,I6,K6))</f>
        <v>91.275275128393247</v>
      </c>
      <c r="M6" s="13">
        <f t="shared" ref="M6:M14" si="4">IF(L6=0,"-",RANK(L6,L$6:L$31))</f>
        <v>1</v>
      </c>
    </row>
    <row r="7" spans="1:13" ht="26" x14ac:dyDescent="0.35">
      <c r="A7" s="7">
        <v>2</v>
      </c>
      <c r="B7" s="8" t="s">
        <v>107</v>
      </c>
      <c r="C7" s="8" t="s">
        <v>103</v>
      </c>
      <c r="D7" s="20" t="s">
        <v>41</v>
      </c>
      <c r="E7" s="10" t="s">
        <v>63</v>
      </c>
      <c r="F7" s="11">
        <v>36</v>
      </c>
      <c r="G7" s="12">
        <f t="shared" si="0"/>
        <v>15.319148936170214</v>
      </c>
      <c r="H7" s="11">
        <v>55.53</v>
      </c>
      <c r="I7" s="12">
        <f t="shared" si="1"/>
        <v>39.999999999999993</v>
      </c>
      <c r="J7" s="11">
        <v>4</v>
      </c>
      <c r="K7" s="12">
        <f t="shared" si="2"/>
        <v>16</v>
      </c>
      <c r="L7" s="12">
        <f t="shared" si="3"/>
        <v>71.319148936170208</v>
      </c>
      <c r="M7" s="13">
        <f t="shared" si="4"/>
        <v>2</v>
      </c>
    </row>
    <row r="8" spans="1:13" ht="26" x14ac:dyDescent="0.35">
      <c r="A8" s="7">
        <v>3</v>
      </c>
      <c r="B8" s="8" t="s">
        <v>111</v>
      </c>
      <c r="C8" s="8" t="s">
        <v>104</v>
      </c>
      <c r="D8" s="20" t="s">
        <v>41</v>
      </c>
      <c r="E8" s="10" t="s">
        <v>63</v>
      </c>
      <c r="F8" s="11">
        <v>23</v>
      </c>
      <c r="G8" s="12">
        <f t="shared" si="0"/>
        <v>9.787234042553191</v>
      </c>
      <c r="H8" s="11">
        <v>84.32</v>
      </c>
      <c r="I8" s="12">
        <f t="shared" si="1"/>
        <v>26.342504743833018</v>
      </c>
      <c r="J8" s="11">
        <v>7</v>
      </c>
      <c r="K8" s="12">
        <f t="shared" si="2"/>
        <v>28</v>
      </c>
      <c r="L8" s="12">
        <f t="shared" si="3"/>
        <v>64.129738786386213</v>
      </c>
      <c r="M8" s="13">
        <f t="shared" si="4"/>
        <v>3</v>
      </c>
    </row>
    <row r="9" spans="1:13" ht="26" x14ac:dyDescent="0.35">
      <c r="A9" s="7">
        <v>4</v>
      </c>
      <c r="B9" s="8" t="s">
        <v>86</v>
      </c>
      <c r="C9" s="8" t="s">
        <v>84</v>
      </c>
      <c r="D9" s="20" t="s">
        <v>41</v>
      </c>
      <c r="E9" s="10" t="s">
        <v>85</v>
      </c>
      <c r="F9" s="11">
        <v>22</v>
      </c>
      <c r="G9" s="12">
        <f t="shared" si="0"/>
        <v>9.3617021276595747</v>
      </c>
      <c r="H9" s="11">
        <v>73</v>
      </c>
      <c r="I9" s="12">
        <f t="shared" si="1"/>
        <v>30.42739726027397</v>
      </c>
      <c r="J9" s="11">
        <v>6</v>
      </c>
      <c r="K9" s="12">
        <f t="shared" si="2"/>
        <v>24</v>
      </c>
      <c r="L9" s="12">
        <f t="shared" si="3"/>
        <v>63.789099387933547</v>
      </c>
      <c r="M9" s="13">
        <f t="shared" si="4"/>
        <v>4</v>
      </c>
    </row>
    <row r="10" spans="1:13" ht="26" x14ac:dyDescent="0.35">
      <c r="A10" s="7">
        <v>5</v>
      </c>
      <c r="B10" s="8" t="s">
        <v>90</v>
      </c>
      <c r="C10" s="8" t="s">
        <v>84</v>
      </c>
      <c r="D10" s="20" t="s">
        <v>41</v>
      </c>
      <c r="E10" s="10" t="s">
        <v>85</v>
      </c>
      <c r="F10" s="11">
        <v>29</v>
      </c>
      <c r="G10" s="12">
        <f t="shared" si="0"/>
        <v>12.340425531914894</v>
      </c>
      <c r="H10" s="11">
        <v>66.290000000000006</v>
      </c>
      <c r="I10" s="12">
        <f t="shared" si="1"/>
        <v>33.507316337305774</v>
      </c>
      <c r="J10" s="11">
        <v>4</v>
      </c>
      <c r="K10" s="12">
        <f t="shared" si="2"/>
        <v>16</v>
      </c>
      <c r="L10" s="12">
        <f t="shared" si="3"/>
        <v>61.84774186922067</v>
      </c>
      <c r="M10" s="13">
        <f t="shared" si="4"/>
        <v>5</v>
      </c>
    </row>
    <row r="11" spans="1:13" ht="26" x14ac:dyDescent="0.35">
      <c r="A11" s="7">
        <v>6</v>
      </c>
      <c r="B11" s="8" t="s">
        <v>87</v>
      </c>
      <c r="C11" s="8" t="s">
        <v>88</v>
      </c>
      <c r="D11" s="20" t="s">
        <v>41</v>
      </c>
      <c r="E11" s="10" t="s">
        <v>85</v>
      </c>
      <c r="F11" s="11">
        <v>15.5</v>
      </c>
      <c r="G11" s="12">
        <f t="shared" si="0"/>
        <v>6.5957446808510642</v>
      </c>
      <c r="H11" s="11">
        <v>78.040000000000006</v>
      </c>
      <c r="I11" s="12">
        <f t="shared" si="1"/>
        <v>28.462327011788823</v>
      </c>
      <c r="J11" s="11">
        <v>6</v>
      </c>
      <c r="K11" s="12">
        <f t="shared" si="2"/>
        <v>24</v>
      </c>
      <c r="L11" s="12">
        <f t="shared" si="3"/>
        <v>59.058071692639885</v>
      </c>
      <c r="M11" s="13">
        <f t="shared" si="4"/>
        <v>6</v>
      </c>
    </row>
    <row r="12" spans="1:13" ht="26" x14ac:dyDescent="0.35">
      <c r="A12" s="7">
        <v>7</v>
      </c>
      <c r="B12" s="8" t="s">
        <v>110</v>
      </c>
      <c r="C12" s="8" t="s">
        <v>104</v>
      </c>
      <c r="D12" s="20" t="s">
        <v>41</v>
      </c>
      <c r="E12" s="10" t="s">
        <v>63</v>
      </c>
      <c r="F12" s="11">
        <v>22</v>
      </c>
      <c r="G12" s="12">
        <f t="shared" si="0"/>
        <v>9.3617021276595747</v>
      </c>
      <c r="H12" s="11">
        <v>80</v>
      </c>
      <c r="I12" s="12">
        <f t="shared" si="1"/>
        <v>27.764999999999997</v>
      </c>
      <c r="J12" s="11">
        <v>5</v>
      </c>
      <c r="K12" s="12">
        <f t="shared" si="2"/>
        <v>20</v>
      </c>
      <c r="L12" s="12">
        <f t="shared" si="3"/>
        <v>57.12670212765957</v>
      </c>
      <c r="M12" s="13">
        <f t="shared" si="4"/>
        <v>7</v>
      </c>
    </row>
    <row r="13" spans="1:13" ht="26" x14ac:dyDescent="0.35">
      <c r="A13" s="7">
        <v>8</v>
      </c>
      <c r="B13" s="8" t="s">
        <v>108</v>
      </c>
      <c r="C13" s="8" t="s">
        <v>112</v>
      </c>
      <c r="D13" s="20" t="s">
        <v>41</v>
      </c>
      <c r="E13" s="10" t="s">
        <v>63</v>
      </c>
      <c r="F13" s="11">
        <v>30</v>
      </c>
      <c r="G13" s="12">
        <f t="shared" si="0"/>
        <v>12.76595744680851</v>
      </c>
      <c r="H13" s="11">
        <v>120</v>
      </c>
      <c r="I13" s="12">
        <f t="shared" si="1"/>
        <v>18.509999999999998</v>
      </c>
      <c r="J13" s="11">
        <v>6</v>
      </c>
      <c r="K13" s="12">
        <f t="shared" si="2"/>
        <v>24</v>
      </c>
      <c r="L13" s="12">
        <f t="shared" si="3"/>
        <v>55.275957446808505</v>
      </c>
      <c r="M13" s="13">
        <f t="shared" si="4"/>
        <v>8</v>
      </c>
    </row>
    <row r="14" spans="1:13" ht="26" x14ac:dyDescent="0.35">
      <c r="A14" s="7">
        <v>9</v>
      </c>
      <c r="B14" s="38" t="s">
        <v>89</v>
      </c>
      <c r="C14" s="38" t="s">
        <v>88</v>
      </c>
      <c r="D14" s="45" t="s">
        <v>41</v>
      </c>
      <c r="E14" s="40" t="s">
        <v>85</v>
      </c>
      <c r="F14" s="41">
        <v>20</v>
      </c>
      <c r="G14" s="42">
        <f t="shared" si="0"/>
        <v>8.5106382978723403</v>
      </c>
      <c r="H14" s="41">
        <v>62.47</v>
      </c>
      <c r="I14" s="42">
        <f t="shared" si="1"/>
        <v>35.556267008163914</v>
      </c>
      <c r="J14" s="41">
        <v>2</v>
      </c>
      <c r="K14" s="42">
        <f t="shared" si="2"/>
        <v>8</v>
      </c>
      <c r="L14" s="42">
        <f t="shared" si="3"/>
        <v>52.066905306036254</v>
      </c>
      <c r="M14" s="43">
        <f t="shared" si="4"/>
        <v>9</v>
      </c>
    </row>
    <row r="15" spans="1:13" ht="15.5" x14ac:dyDescent="0.35">
      <c r="A15" s="27"/>
      <c r="B15" s="28"/>
      <c r="C15" s="28"/>
      <c r="D15" s="29"/>
      <c r="E15" s="30"/>
      <c r="F15" s="31"/>
      <c r="G15" s="32"/>
      <c r="H15" s="31"/>
      <c r="I15" s="32"/>
      <c r="J15" s="31"/>
      <c r="K15" s="32"/>
      <c r="L15" s="32"/>
      <c r="M15" s="33"/>
    </row>
    <row r="16" spans="1:13" ht="15.5" x14ac:dyDescent="0.35">
      <c r="A16" s="27"/>
      <c r="B16" s="34"/>
      <c r="C16" s="34"/>
      <c r="D16" s="35"/>
      <c r="E16" s="36"/>
      <c r="F16" s="31"/>
      <c r="G16" s="32"/>
      <c r="H16" s="31"/>
      <c r="I16" s="32"/>
      <c r="J16" s="31"/>
      <c r="K16" s="32"/>
      <c r="L16" s="32"/>
      <c r="M16" s="33"/>
    </row>
    <row r="17" spans="1:13" ht="15.5" x14ac:dyDescent="0.35">
      <c r="A17" s="27"/>
      <c r="B17" s="34"/>
      <c r="C17" s="34"/>
      <c r="D17" s="35"/>
      <c r="E17" s="36"/>
      <c r="F17" s="31"/>
      <c r="G17" s="32"/>
      <c r="H17" s="31"/>
      <c r="I17" s="32"/>
      <c r="J17" s="31"/>
      <c r="K17" s="32"/>
      <c r="L17" s="32"/>
      <c r="M17" s="33"/>
    </row>
    <row r="18" spans="1:13" ht="15.5" x14ac:dyDescent="0.35">
      <c r="A18" s="27"/>
      <c r="B18" s="34"/>
      <c r="C18" s="34"/>
      <c r="D18" s="35"/>
      <c r="E18" s="36"/>
      <c r="F18" s="31"/>
      <c r="G18" s="32"/>
      <c r="H18" s="31"/>
      <c r="I18" s="32"/>
      <c r="J18" s="31"/>
      <c r="K18" s="32"/>
      <c r="L18" s="32"/>
      <c r="M18" s="33"/>
    </row>
    <row r="19" spans="1:13" ht="15.5" x14ac:dyDescent="0.35">
      <c r="A19" s="27"/>
      <c r="B19" s="34"/>
      <c r="C19" s="34"/>
      <c r="D19" s="35"/>
      <c r="E19" s="36"/>
      <c r="F19" s="31"/>
      <c r="G19" s="32"/>
      <c r="H19" s="31"/>
      <c r="I19" s="32"/>
      <c r="J19" s="31"/>
      <c r="K19" s="32"/>
      <c r="L19" s="32"/>
      <c r="M19" s="33"/>
    </row>
    <row r="20" spans="1:13" ht="15.5" x14ac:dyDescent="0.35">
      <c r="A20" s="27"/>
      <c r="B20" s="34"/>
      <c r="C20" s="34"/>
      <c r="D20" s="35"/>
      <c r="E20" s="36"/>
      <c r="F20" s="31"/>
      <c r="G20" s="32"/>
      <c r="H20" s="31"/>
      <c r="I20" s="32"/>
      <c r="J20" s="31"/>
      <c r="K20" s="32"/>
      <c r="L20" s="32"/>
      <c r="M20" s="33"/>
    </row>
    <row r="21" spans="1:13" ht="15.5" x14ac:dyDescent="0.35">
      <c r="A21" s="27"/>
      <c r="B21" s="34"/>
      <c r="C21" s="34"/>
      <c r="D21" s="35"/>
      <c r="E21" s="36"/>
      <c r="F21" s="31"/>
      <c r="G21" s="32"/>
      <c r="H21" s="31"/>
      <c r="I21" s="32"/>
      <c r="J21" s="31"/>
      <c r="K21" s="32"/>
      <c r="L21" s="32"/>
      <c r="M21" s="33"/>
    </row>
    <row r="22" spans="1:13" ht="15.5" x14ac:dyDescent="0.35">
      <c r="A22" s="27"/>
      <c r="B22" s="34"/>
      <c r="C22" s="34"/>
      <c r="D22" s="35"/>
      <c r="E22" s="36"/>
      <c r="F22" s="31"/>
      <c r="G22" s="32"/>
      <c r="H22" s="31"/>
      <c r="I22" s="32"/>
      <c r="J22" s="31"/>
      <c r="K22" s="32"/>
      <c r="L22" s="32"/>
      <c r="M22" s="33"/>
    </row>
    <row r="23" spans="1:13" ht="15.5" x14ac:dyDescent="0.35">
      <c r="A23" s="27"/>
      <c r="B23" s="34"/>
      <c r="C23" s="34"/>
      <c r="D23" s="35"/>
      <c r="E23" s="36"/>
      <c r="F23" s="31"/>
      <c r="G23" s="32"/>
      <c r="H23" s="31"/>
      <c r="I23" s="32"/>
      <c r="J23" s="31"/>
      <c r="K23" s="32"/>
      <c r="L23" s="32"/>
      <c r="M23" s="33"/>
    </row>
    <row r="24" spans="1:13" ht="15.5" x14ac:dyDescent="0.35">
      <c r="A24" s="27"/>
      <c r="B24" s="34"/>
      <c r="C24" s="34"/>
      <c r="D24" s="35"/>
      <c r="E24" s="36"/>
      <c r="F24" s="31"/>
      <c r="G24" s="32"/>
      <c r="H24" s="31"/>
      <c r="I24" s="32"/>
      <c r="J24" s="31"/>
      <c r="K24" s="32"/>
      <c r="L24" s="32"/>
      <c r="M24" s="33"/>
    </row>
    <row r="25" spans="1:13" ht="15.5" x14ac:dyDescent="0.35">
      <c r="A25" s="27"/>
      <c r="B25" s="28"/>
      <c r="C25" s="28"/>
      <c r="D25" s="29"/>
      <c r="E25" s="30"/>
      <c r="F25" s="31"/>
      <c r="G25" s="32"/>
      <c r="H25" s="31"/>
      <c r="I25" s="32"/>
      <c r="J25" s="31"/>
      <c r="K25" s="32"/>
      <c r="L25" s="32"/>
      <c r="M25" s="33"/>
    </row>
    <row r="26" spans="1:13" ht="15.5" x14ac:dyDescent="0.35">
      <c r="A26" s="27"/>
      <c r="B26" s="34"/>
      <c r="C26" s="34"/>
      <c r="D26" s="35"/>
      <c r="E26" s="36"/>
      <c r="F26" s="31"/>
      <c r="G26" s="32"/>
      <c r="H26" s="31"/>
      <c r="I26" s="32"/>
      <c r="J26" s="31"/>
      <c r="K26" s="32"/>
      <c r="L26" s="32"/>
      <c r="M26" s="33"/>
    </row>
    <row r="27" spans="1:13" ht="15.5" x14ac:dyDescent="0.35">
      <c r="A27" s="27"/>
      <c r="B27" s="34"/>
      <c r="C27" s="34"/>
      <c r="D27" s="35"/>
      <c r="E27" s="36"/>
      <c r="F27" s="31"/>
      <c r="G27" s="32"/>
      <c r="H27" s="31"/>
      <c r="I27" s="32"/>
      <c r="J27" s="31"/>
      <c r="K27" s="32"/>
      <c r="L27" s="32"/>
      <c r="M27" s="33"/>
    </row>
    <row r="28" spans="1:13" ht="15.5" x14ac:dyDescent="0.35">
      <c r="A28" s="27"/>
      <c r="B28" s="34"/>
      <c r="C28" s="34"/>
      <c r="D28" s="35"/>
      <c r="E28" s="36"/>
      <c r="F28" s="31"/>
      <c r="G28" s="32"/>
      <c r="H28" s="31"/>
      <c r="I28" s="32"/>
      <c r="J28" s="31"/>
      <c r="K28" s="32"/>
      <c r="L28" s="32"/>
      <c r="M28" s="33"/>
    </row>
    <row r="29" spans="1:13" ht="15.5" x14ac:dyDescent="0.35">
      <c r="A29" s="22">
        <v>24</v>
      </c>
      <c r="B29" s="23"/>
      <c r="C29" s="23"/>
      <c r="D29" s="24"/>
      <c r="E29" s="25"/>
      <c r="F29" s="18"/>
      <c r="G29" s="19">
        <f t="shared" ref="G29:G31" si="5">20*F29/G$3</f>
        <v>0</v>
      </c>
      <c r="H29" s="18"/>
      <c r="I29" s="19" t="e">
        <f t="shared" ref="I29:I31" si="6">40*I$3/H29</f>
        <v>#DIV/0!</v>
      </c>
      <c r="J29" s="18"/>
      <c r="K29" s="19">
        <f t="shared" ref="K29:K31" si="7">40*J29/K$3</f>
        <v>0</v>
      </c>
      <c r="L29" s="19">
        <f t="shared" ref="L29:L31" si="8">IF(OR(G29=0,H29=0,K29=0),0,SUM(G29,I29,K29))</f>
        <v>0</v>
      </c>
      <c r="M29" s="26" t="str">
        <f t="shared" ref="M29:M31" si="9">IF(L29=0,"-",RANK(L29,L$6:L$31))</f>
        <v>-</v>
      </c>
    </row>
    <row r="30" spans="1:13" ht="15.5" x14ac:dyDescent="0.35">
      <c r="A30" s="7">
        <v>25</v>
      </c>
      <c r="B30" s="8"/>
      <c r="C30" s="8"/>
      <c r="D30" s="9"/>
      <c r="E30" s="10"/>
      <c r="F30" s="11"/>
      <c r="G30" s="12">
        <f t="shared" si="5"/>
        <v>0</v>
      </c>
      <c r="H30" s="11"/>
      <c r="I30" s="12" t="e">
        <f t="shared" si="6"/>
        <v>#DIV/0!</v>
      </c>
      <c r="J30" s="11"/>
      <c r="K30" s="12">
        <f t="shared" si="7"/>
        <v>0</v>
      </c>
      <c r="L30" s="12">
        <f t="shared" si="8"/>
        <v>0</v>
      </c>
      <c r="M30" s="13" t="str">
        <f t="shared" si="9"/>
        <v>-</v>
      </c>
    </row>
    <row r="31" spans="1:13" ht="15.5" x14ac:dyDescent="0.35">
      <c r="A31" s="7">
        <v>26</v>
      </c>
      <c r="B31" s="14"/>
      <c r="C31" s="14"/>
      <c r="D31" s="15"/>
      <c r="E31" s="16"/>
      <c r="F31" s="11"/>
      <c r="G31" s="12">
        <f t="shared" si="5"/>
        <v>0</v>
      </c>
      <c r="H31" s="11"/>
      <c r="I31" s="12" t="e">
        <f t="shared" si="6"/>
        <v>#DIV/0!</v>
      </c>
      <c r="J31" s="11"/>
      <c r="K31" s="12">
        <f t="shared" si="7"/>
        <v>0</v>
      </c>
      <c r="L31" s="12">
        <f t="shared" si="8"/>
        <v>0</v>
      </c>
      <c r="M31" s="13" t="str">
        <f t="shared" si="9"/>
        <v>-</v>
      </c>
    </row>
    <row r="32" spans="1:13" x14ac:dyDescent="0.35">
      <c r="A32" s="1"/>
      <c r="B32" s="2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</row>
  </sheetData>
  <autoFilter ref="A2:M14" xr:uid="{00000000-0009-0000-0000-000002000000}">
    <filterColumn colId="5" showButton="0"/>
    <filterColumn colId="7" showButton="0"/>
    <filterColumn colId="9" showButton="0"/>
    <sortState xmlns:xlrd2="http://schemas.microsoft.com/office/spreadsheetml/2017/richdata2" ref="A9:M14">
      <sortCondition ref="M2:M14"/>
    </sortState>
  </autoFilter>
  <mergeCells count="16">
    <mergeCell ref="A2:A5"/>
    <mergeCell ref="B2:B5"/>
    <mergeCell ref="C2:C5"/>
    <mergeCell ref="D2:D5"/>
    <mergeCell ref="F2:G2"/>
    <mergeCell ref="J2:K2"/>
    <mergeCell ref="L2:L5"/>
    <mergeCell ref="M2:M5"/>
    <mergeCell ref="E3:E5"/>
    <mergeCell ref="F3:F5"/>
    <mergeCell ref="G3:G5"/>
    <mergeCell ref="H3:H5"/>
    <mergeCell ref="I3:I5"/>
    <mergeCell ref="J3:J5"/>
    <mergeCell ref="K3:K5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topLeftCell="C1" workbookViewId="0">
      <selection activeCell="G25" sqref="G25"/>
    </sheetView>
  </sheetViews>
  <sheetFormatPr defaultRowHeight="14.5" x14ac:dyDescent="0.35"/>
  <cols>
    <col min="2" max="2" width="21.54296875" customWidth="1"/>
    <col min="4" max="4" width="14.81640625" customWidth="1"/>
    <col min="5" max="5" width="17.1796875" customWidth="1"/>
    <col min="6" max="6" width="16.81640625" customWidth="1"/>
    <col min="7" max="7" width="11.7265625" customWidth="1"/>
    <col min="8" max="9" width="16.81640625" customWidth="1"/>
    <col min="10" max="10" width="14.453125" customWidth="1"/>
    <col min="11" max="11" width="12.81640625" customWidth="1"/>
    <col min="12" max="12" width="15" customWidth="1"/>
  </cols>
  <sheetData>
    <row r="1" spans="1:13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52.5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54" t="s">
        <v>10</v>
      </c>
      <c r="M2" s="51" t="s">
        <v>11</v>
      </c>
    </row>
    <row r="3" spans="1:13" x14ac:dyDescent="0.35">
      <c r="A3" s="55"/>
      <c r="B3" s="55"/>
      <c r="C3" s="78"/>
      <c r="D3" s="55"/>
      <c r="E3" s="75" t="s">
        <v>3</v>
      </c>
      <c r="F3" s="80" t="s">
        <v>12</v>
      </c>
      <c r="G3" s="81">
        <v>47</v>
      </c>
      <c r="H3" s="60" t="s">
        <v>4</v>
      </c>
      <c r="I3" s="63">
        <v>41.36</v>
      </c>
      <c r="J3" s="66" t="s">
        <v>15</v>
      </c>
      <c r="K3" s="69">
        <v>9</v>
      </c>
      <c r="L3" s="55"/>
      <c r="M3" s="52"/>
    </row>
    <row r="4" spans="1:13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55"/>
      <c r="M4" s="52"/>
    </row>
    <row r="5" spans="1:13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56"/>
      <c r="M5" s="53"/>
    </row>
    <row r="6" spans="1:13" ht="26" x14ac:dyDescent="0.35">
      <c r="A6" s="7">
        <v>1</v>
      </c>
      <c r="B6" s="50" t="s">
        <v>114</v>
      </c>
      <c r="C6" s="8" t="s">
        <v>103</v>
      </c>
      <c r="D6" s="20" t="s">
        <v>41</v>
      </c>
      <c r="E6" s="10" t="s">
        <v>106</v>
      </c>
      <c r="F6" s="18">
        <v>12</v>
      </c>
      <c r="G6" s="19">
        <f t="shared" ref="G6:G17" si="0">20*F6/G$3</f>
        <v>5.1063829787234045</v>
      </c>
      <c r="H6" s="11">
        <v>41.36</v>
      </c>
      <c r="I6" s="12">
        <v>40</v>
      </c>
      <c r="J6" s="11">
        <v>9</v>
      </c>
      <c r="K6" s="12">
        <f t="shared" ref="K6:K17" si="1">40*J6/K$3</f>
        <v>40</v>
      </c>
      <c r="L6" s="12">
        <f t="shared" ref="L6:L17" si="2">IF(OR(G6=0,H6=0,K6=0),0,SUM(G6,I6,K6))</f>
        <v>85.106382978723403</v>
      </c>
      <c r="M6" s="13">
        <f t="shared" ref="M6:M17" si="3">IF(L6=0,"-",RANK(L6,L$6:L$31))</f>
        <v>1</v>
      </c>
    </row>
    <row r="7" spans="1:13" ht="15.5" x14ac:dyDescent="0.35">
      <c r="A7" s="7">
        <v>2</v>
      </c>
      <c r="B7" s="8" t="s">
        <v>91</v>
      </c>
      <c r="C7" s="8" t="s">
        <v>92</v>
      </c>
      <c r="D7" s="20" t="s">
        <v>41</v>
      </c>
      <c r="E7" s="10" t="s">
        <v>93</v>
      </c>
      <c r="F7" s="11">
        <v>21</v>
      </c>
      <c r="G7" s="12">
        <f t="shared" si="0"/>
        <v>8.9361702127659566</v>
      </c>
      <c r="H7" s="11">
        <v>59.44</v>
      </c>
      <c r="I7" s="12">
        <f>40*I$3/H7</f>
        <v>27.833109017496639</v>
      </c>
      <c r="J7" s="11">
        <v>5</v>
      </c>
      <c r="K7" s="12">
        <f t="shared" si="1"/>
        <v>22.222222222222221</v>
      </c>
      <c r="L7" s="12">
        <f t="shared" si="2"/>
        <v>58.991501452484819</v>
      </c>
      <c r="M7" s="13">
        <f t="shared" si="3"/>
        <v>2</v>
      </c>
    </row>
    <row r="8" spans="1:13" ht="26" x14ac:dyDescent="0.35">
      <c r="A8" s="7">
        <v>3</v>
      </c>
      <c r="B8" s="14" t="s">
        <v>101</v>
      </c>
      <c r="C8" s="14" t="s">
        <v>103</v>
      </c>
      <c r="D8" s="20" t="s">
        <v>41</v>
      </c>
      <c r="E8" s="49" t="s">
        <v>106</v>
      </c>
      <c r="F8" s="11">
        <v>10</v>
      </c>
      <c r="G8" s="12">
        <f t="shared" si="0"/>
        <v>4.2553191489361701</v>
      </c>
      <c r="H8" s="11">
        <v>47.84</v>
      </c>
      <c r="I8" s="12">
        <f>40*I$3/H8</f>
        <v>34.581939799331103</v>
      </c>
      <c r="J8" s="11">
        <v>3</v>
      </c>
      <c r="K8" s="12">
        <f t="shared" si="1"/>
        <v>13.333333333333334</v>
      </c>
      <c r="L8" s="12">
        <f t="shared" si="2"/>
        <v>52.170592281600612</v>
      </c>
      <c r="M8" s="13">
        <f t="shared" si="3"/>
        <v>3</v>
      </c>
    </row>
    <row r="9" spans="1:13" ht="26" x14ac:dyDescent="0.35">
      <c r="A9" s="7">
        <v>4</v>
      </c>
      <c r="B9" s="8" t="s">
        <v>102</v>
      </c>
      <c r="C9" s="8" t="s">
        <v>103</v>
      </c>
      <c r="D9" s="20" t="s">
        <v>41</v>
      </c>
      <c r="E9" s="10" t="s">
        <v>106</v>
      </c>
      <c r="F9" s="11">
        <v>10</v>
      </c>
      <c r="G9" s="12">
        <f t="shared" si="0"/>
        <v>4.2553191489361701</v>
      </c>
      <c r="H9" s="11">
        <v>73.489999999999995</v>
      </c>
      <c r="I9" s="12">
        <f>40*I$3/H9</f>
        <v>22.511906381820658</v>
      </c>
      <c r="J9" s="11">
        <v>5</v>
      </c>
      <c r="K9" s="12">
        <f t="shared" si="1"/>
        <v>22.222222222222221</v>
      </c>
      <c r="L9" s="12">
        <f t="shared" si="2"/>
        <v>48.989447752979046</v>
      </c>
      <c r="M9" s="13">
        <f t="shared" si="3"/>
        <v>4</v>
      </c>
    </row>
    <row r="10" spans="1:13" ht="26" x14ac:dyDescent="0.35">
      <c r="A10" s="7">
        <v>5</v>
      </c>
      <c r="B10" s="8" t="s">
        <v>95</v>
      </c>
      <c r="C10" s="8" t="s">
        <v>84</v>
      </c>
      <c r="D10" s="20" t="s">
        <v>41</v>
      </c>
      <c r="E10" s="10" t="s">
        <v>85</v>
      </c>
      <c r="F10" s="11">
        <v>13</v>
      </c>
      <c r="G10" s="12">
        <f t="shared" si="0"/>
        <v>5.5319148936170217</v>
      </c>
      <c r="H10" s="11">
        <v>65.28</v>
      </c>
      <c r="I10" s="12">
        <v>25.34</v>
      </c>
      <c r="J10" s="11">
        <v>4</v>
      </c>
      <c r="K10" s="12">
        <f t="shared" si="1"/>
        <v>17.777777777777779</v>
      </c>
      <c r="L10" s="12">
        <f t="shared" si="2"/>
        <v>48.649692671394803</v>
      </c>
      <c r="M10" s="13">
        <f t="shared" si="3"/>
        <v>5</v>
      </c>
    </row>
    <row r="11" spans="1:13" ht="26" x14ac:dyDescent="0.35">
      <c r="A11" s="7">
        <v>6</v>
      </c>
      <c r="B11" s="8" t="s">
        <v>94</v>
      </c>
      <c r="C11" s="8" t="s">
        <v>84</v>
      </c>
      <c r="D11" s="20" t="s">
        <v>41</v>
      </c>
      <c r="E11" s="10" t="s">
        <v>85</v>
      </c>
      <c r="F11" s="11">
        <v>16</v>
      </c>
      <c r="G11" s="12">
        <f t="shared" si="0"/>
        <v>6.8085106382978724</v>
      </c>
      <c r="H11" s="11">
        <v>59.56</v>
      </c>
      <c r="I11" s="12">
        <v>27.77</v>
      </c>
      <c r="J11" s="11">
        <v>3</v>
      </c>
      <c r="K11" s="12">
        <f t="shared" si="1"/>
        <v>13.333333333333334</v>
      </c>
      <c r="L11" s="12">
        <f t="shared" si="2"/>
        <v>47.911843971631207</v>
      </c>
      <c r="M11" s="13">
        <f t="shared" si="3"/>
        <v>6</v>
      </c>
    </row>
    <row r="12" spans="1:13" ht="26" x14ac:dyDescent="0.35">
      <c r="A12" s="7">
        <v>7</v>
      </c>
      <c r="B12" s="8" t="s">
        <v>96</v>
      </c>
      <c r="C12" s="8" t="s">
        <v>103</v>
      </c>
      <c r="D12" s="20" t="s">
        <v>41</v>
      </c>
      <c r="E12" s="10" t="s">
        <v>63</v>
      </c>
      <c r="F12" s="11">
        <v>9</v>
      </c>
      <c r="G12" s="12">
        <f t="shared" si="0"/>
        <v>3.8297872340425534</v>
      </c>
      <c r="H12" s="11">
        <v>66.25</v>
      </c>
      <c r="I12" s="12">
        <f t="shared" ref="I12:I17" si="4">40*I$3/H12</f>
        <v>24.972075471698115</v>
      </c>
      <c r="J12" s="11">
        <v>3</v>
      </c>
      <c r="K12" s="12">
        <f t="shared" si="1"/>
        <v>13.333333333333334</v>
      </c>
      <c r="L12" s="12">
        <f t="shared" si="2"/>
        <v>42.135196039074003</v>
      </c>
      <c r="M12" s="13">
        <f t="shared" si="3"/>
        <v>7</v>
      </c>
    </row>
    <row r="13" spans="1:13" ht="26" x14ac:dyDescent="0.35">
      <c r="A13" s="7">
        <v>8</v>
      </c>
      <c r="B13" s="8" t="s">
        <v>97</v>
      </c>
      <c r="C13" s="8" t="s">
        <v>104</v>
      </c>
      <c r="D13" s="20" t="s">
        <v>41</v>
      </c>
      <c r="E13" s="10" t="s">
        <v>106</v>
      </c>
      <c r="F13" s="11">
        <v>26.5</v>
      </c>
      <c r="G13" s="12">
        <f t="shared" si="0"/>
        <v>11.276595744680851</v>
      </c>
      <c r="H13" s="11">
        <v>78.58</v>
      </c>
      <c r="I13" s="12">
        <f t="shared" si="4"/>
        <v>21.053703232374652</v>
      </c>
      <c r="J13" s="11">
        <v>2</v>
      </c>
      <c r="K13" s="12">
        <f t="shared" si="1"/>
        <v>8.8888888888888893</v>
      </c>
      <c r="L13" s="12">
        <f t="shared" si="2"/>
        <v>41.219187865944392</v>
      </c>
      <c r="M13" s="13">
        <f t="shared" si="3"/>
        <v>8</v>
      </c>
    </row>
    <row r="14" spans="1:13" ht="26" x14ac:dyDescent="0.35">
      <c r="A14" s="7">
        <v>9</v>
      </c>
      <c r="B14" s="8" t="s">
        <v>100</v>
      </c>
      <c r="C14" s="8" t="s">
        <v>103</v>
      </c>
      <c r="D14" s="20" t="s">
        <v>41</v>
      </c>
      <c r="E14" s="10" t="s">
        <v>106</v>
      </c>
      <c r="F14" s="11">
        <v>11</v>
      </c>
      <c r="G14" s="12">
        <f t="shared" si="0"/>
        <v>4.6808510638297873</v>
      </c>
      <c r="H14" s="11">
        <v>68.489999999999995</v>
      </c>
      <c r="I14" s="12">
        <f t="shared" si="4"/>
        <v>24.155351146152725</v>
      </c>
      <c r="J14" s="11">
        <v>2</v>
      </c>
      <c r="K14" s="12">
        <f t="shared" si="1"/>
        <v>8.8888888888888893</v>
      </c>
      <c r="L14" s="12">
        <f t="shared" si="2"/>
        <v>37.725091098871403</v>
      </c>
      <c r="M14" s="13">
        <f t="shared" si="3"/>
        <v>9</v>
      </c>
    </row>
    <row r="15" spans="1:13" ht="26" x14ac:dyDescent="0.35">
      <c r="A15" s="7">
        <v>10</v>
      </c>
      <c r="B15" s="8" t="s">
        <v>98</v>
      </c>
      <c r="C15" s="8" t="s">
        <v>104</v>
      </c>
      <c r="D15" s="20" t="s">
        <v>41</v>
      </c>
      <c r="E15" s="21" t="s">
        <v>106</v>
      </c>
      <c r="F15" s="11">
        <v>20</v>
      </c>
      <c r="G15" s="12">
        <f t="shared" si="0"/>
        <v>8.5106382978723403</v>
      </c>
      <c r="H15" s="11">
        <v>76</v>
      </c>
      <c r="I15" s="12">
        <f t="shared" si="4"/>
        <v>21.768421052631581</v>
      </c>
      <c r="J15" s="11">
        <v>1</v>
      </c>
      <c r="K15" s="12">
        <f t="shared" si="1"/>
        <v>4.4444444444444446</v>
      </c>
      <c r="L15" s="12">
        <f t="shared" si="2"/>
        <v>34.723503794948364</v>
      </c>
      <c r="M15" s="13">
        <f t="shared" si="3"/>
        <v>10</v>
      </c>
    </row>
    <row r="16" spans="1:13" ht="26" x14ac:dyDescent="0.35">
      <c r="A16" s="7">
        <v>11</v>
      </c>
      <c r="B16" s="8" t="s">
        <v>99</v>
      </c>
      <c r="C16" s="8" t="s">
        <v>105</v>
      </c>
      <c r="D16" s="20" t="s">
        <v>41</v>
      </c>
      <c r="E16" s="10" t="s">
        <v>106</v>
      </c>
      <c r="F16" s="11">
        <v>15</v>
      </c>
      <c r="G16" s="12">
        <f t="shared" si="0"/>
        <v>6.3829787234042552</v>
      </c>
      <c r="H16" s="11">
        <v>89.06</v>
      </c>
      <c r="I16" s="12">
        <f t="shared" si="4"/>
        <v>18.576240736582079</v>
      </c>
      <c r="J16" s="11">
        <v>1</v>
      </c>
      <c r="K16" s="12">
        <f t="shared" si="1"/>
        <v>4.4444444444444446</v>
      </c>
      <c r="L16" s="12">
        <f t="shared" si="2"/>
        <v>29.403663904430779</v>
      </c>
      <c r="M16" s="13">
        <f t="shared" si="3"/>
        <v>11</v>
      </c>
    </row>
    <row r="17" spans="1:13" ht="15.5" x14ac:dyDescent="0.35">
      <c r="A17" s="37"/>
      <c r="B17" s="38"/>
      <c r="C17" s="38"/>
      <c r="D17" s="39"/>
      <c r="E17" s="40"/>
      <c r="F17" s="41"/>
      <c r="G17" s="42">
        <f t="shared" si="0"/>
        <v>0</v>
      </c>
      <c r="H17" s="41"/>
      <c r="I17" s="42" t="e">
        <f t="shared" si="4"/>
        <v>#DIV/0!</v>
      </c>
      <c r="J17" s="41"/>
      <c r="K17" s="42">
        <f t="shared" si="1"/>
        <v>0</v>
      </c>
      <c r="L17" s="42">
        <f t="shared" si="2"/>
        <v>0</v>
      </c>
      <c r="M17" s="43" t="str">
        <f t="shared" si="3"/>
        <v>-</v>
      </c>
    </row>
    <row r="18" spans="1:13" ht="15.5" x14ac:dyDescent="0.35">
      <c r="A18" s="27"/>
      <c r="B18" s="34"/>
      <c r="C18" s="34"/>
      <c r="D18" s="35"/>
      <c r="E18" s="36"/>
      <c r="F18" s="31"/>
      <c r="G18" s="32"/>
      <c r="H18" s="31"/>
      <c r="I18" s="32"/>
      <c r="J18" s="31"/>
      <c r="K18" s="32"/>
      <c r="L18" s="32"/>
      <c r="M18" s="33"/>
    </row>
    <row r="19" spans="1:13" ht="15.5" x14ac:dyDescent="0.35">
      <c r="A19" s="27"/>
      <c r="B19" s="34"/>
      <c r="C19" s="34"/>
      <c r="D19" s="35"/>
      <c r="E19" s="36"/>
      <c r="F19" s="31"/>
      <c r="G19" s="32"/>
      <c r="H19" s="31"/>
      <c r="I19" s="32"/>
      <c r="J19" s="31"/>
      <c r="K19" s="32"/>
      <c r="L19" s="32"/>
      <c r="M19" s="33"/>
    </row>
    <row r="20" spans="1:13" ht="15.5" x14ac:dyDescent="0.35">
      <c r="A20" s="27"/>
      <c r="B20" s="34"/>
      <c r="C20" s="34"/>
      <c r="D20" s="35"/>
      <c r="E20" s="36"/>
      <c r="F20" s="31"/>
      <c r="G20" s="32"/>
      <c r="H20" s="31"/>
      <c r="I20" s="32"/>
      <c r="J20" s="31"/>
      <c r="K20" s="32"/>
      <c r="L20" s="32"/>
      <c r="M20" s="33"/>
    </row>
    <row r="21" spans="1:13" ht="15.5" x14ac:dyDescent="0.35">
      <c r="A21" s="27"/>
      <c r="B21" s="34"/>
      <c r="C21" s="34"/>
      <c r="D21" s="35"/>
      <c r="E21" s="36"/>
      <c r="F21" s="31"/>
      <c r="G21" s="32"/>
      <c r="H21" s="31"/>
      <c r="I21" s="32"/>
      <c r="J21" s="31"/>
      <c r="K21" s="32"/>
      <c r="L21" s="32"/>
      <c r="M21" s="33"/>
    </row>
    <row r="22" spans="1:13" ht="15.5" x14ac:dyDescent="0.35">
      <c r="A22" s="27"/>
      <c r="B22" s="34"/>
      <c r="C22" s="34"/>
      <c r="D22" s="35"/>
      <c r="E22" s="36"/>
      <c r="F22" s="31"/>
      <c r="G22" s="32"/>
      <c r="H22" s="31"/>
      <c r="I22" s="32"/>
      <c r="J22" s="31"/>
      <c r="K22" s="32"/>
      <c r="L22" s="32"/>
      <c r="M22" s="33"/>
    </row>
    <row r="23" spans="1:13" ht="15.5" x14ac:dyDescent="0.35">
      <c r="A23" s="27"/>
      <c r="B23" s="34"/>
      <c r="C23" s="34"/>
      <c r="D23" s="35"/>
      <c r="E23" s="36"/>
      <c r="F23" s="31"/>
      <c r="G23" s="32"/>
      <c r="H23" s="31"/>
      <c r="I23" s="32"/>
      <c r="J23" s="31"/>
      <c r="K23" s="32"/>
      <c r="L23" s="32"/>
      <c r="M23" s="33"/>
    </row>
    <row r="24" spans="1:13" ht="15.5" x14ac:dyDescent="0.35">
      <c r="A24" s="27"/>
      <c r="B24" s="34"/>
      <c r="C24" s="34"/>
      <c r="D24" s="35"/>
      <c r="E24" s="36"/>
      <c r="F24" s="31"/>
      <c r="G24" s="32"/>
      <c r="H24" s="31"/>
      <c r="I24" s="32"/>
      <c r="J24" s="31"/>
      <c r="K24" s="32"/>
      <c r="L24" s="32"/>
      <c r="M24" s="33"/>
    </row>
    <row r="25" spans="1:13" ht="15.5" x14ac:dyDescent="0.35">
      <c r="A25" s="27"/>
      <c r="B25" s="28"/>
      <c r="C25" s="28"/>
      <c r="D25" s="29"/>
      <c r="E25" s="30"/>
      <c r="F25" s="31"/>
      <c r="G25" s="32"/>
      <c r="H25" s="31"/>
      <c r="I25" s="32"/>
      <c r="J25" s="31"/>
      <c r="K25" s="32"/>
      <c r="L25" s="32"/>
      <c r="M25" s="33"/>
    </row>
    <row r="26" spans="1:13" ht="15.5" x14ac:dyDescent="0.35">
      <c r="A26" s="27"/>
      <c r="B26" s="34"/>
      <c r="C26" s="34"/>
      <c r="D26" s="35"/>
      <c r="E26" s="36"/>
      <c r="F26" s="31"/>
      <c r="G26" s="32"/>
      <c r="H26" s="31"/>
      <c r="I26" s="32"/>
      <c r="J26" s="31"/>
      <c r="K26" s="32"/>
      <c r="L26" s="32"/>
      <c r="M26" s="33"/>
    </row>
    <row r="27" spans="1:13" ht="15.5" x14ac:dyDescent="0.35">
      <c r="A27" s="27"/>
      <c r="B27" s="34"/>
      <c r="C27" s="34"/>
      <c r="D27" s="35"/>
      <c r="E27" s="36"/>
      <c r="F27" s="31"/>
      <c r="G27" s="32"/>
      <c r="H27" s="31"/>
      <c r="I27" s="32"/>
      <c r="J27" s="31"/>
      <c r="K27" s="32"/>
      <c r="L27" s="32"/>
      <c r="M27" s="33"/>
    </row>
    <row r="28" spans="1:13" ht="15.5" x14ac:dyDescent="0.35">
      <c r="A28" s="27"/>
      <c r="B28" s="34"/>
      <c r="C28" s="34"/>
      <c r="D28" s="35"/>
      <c r="E28" s="36"/>
      <c r="F28" s="31"/>
      <c r="G28" s="32"/>
      <c r="H28" s="31"/>
      <c r="I28" s="32"/>
      <c r="J28" s="31"/>
      <c r="K28" s="32"/>
      <c r="L28" s="32"/>
      <c r="M28" s="33"/>
    </row>
    <row r="29" spans="1:13" ht="15.5" x14ac:dyDescent="0.35">
      <c r="A29" s="27"/>
      <c r="B29" s="34"/>
      <c r="C29" s="34"/>
      <c r="D29" s="35"/>
      <c r="E29" s="36"/>
      <c r="F29" s="31"/>
      <c r="G29" s="32"/>
      <c r="H29" s="31"/>
      <c r="I29" s="32"/>
      <c r="J29" s="31"/>
      <c r="K29" s="32"/>
      <c r="L29" s="32"/>
      <c r="M29" s="33"/>
    </row>
    <row r="30" spans="1:13" ht="15.5" x14ac:dyDescent="0.35">
      <c r="A30" s="27"/>
      <c r="B30" s="34"/>
      <c r="C30" s="34"/>
      <c r="D30" s="35"/>
      <c r="E30" s="36"/>
      <c r="F30" s="31"/>
      <c r="G30" s="32"/>
      <c r="H30" s="31"/>
      <c r="I30" s="32"/>
      <c r="J30" s="31"/>
      <c r="K30" s="32"/>
      <c r="L30" s="32"/>
      <c r="M30" s="33"/>
    </row>
    <row r="31" spans="1:13" ht="15.5" x14ac:dyDescent="0.35">
      <c r="A31" s="27"/>
      <c r="B31" s="28"/>
      <c r="C31" s="28"/>
      <c r="D31" s="29"/>
      <c r="E31" s="30"/>
      <c r="F31" s="31"/>
      <c r="G31" s="32"/>
      <c r="H31" s="31"/>
      <c r="I31" s="32"/>
      <c r="J31" s="31"/>
      <c r="K31" s="32"/>
      <c r="L31" s="32"/>
      <c r="M31" s="33"/>
    </row>
    <row r="32" spans="1:13" x14ac:dyDescent="0.35">
      <c r="A32" s="46"/>
      <c r="B32" s="47"/>
      <c r="C32" s="48"/>
      <c r="D32" s="48"/>
      <c r="E32" s="48"/>
      <c r="F32" s="46"/>
      <c r="G32" s="46"/>
      <c r="H32" s="46"/>
      <c r="I32" s="46"/>
      <c r="J32" s="46"/>
      <c r="K32" s="46"/>
      <c r="L32" s="46"/>
      <c r="M32" s="46"/>
    </row>
  </sheetData>
  <autoFilter ref="A2:M17" xr:uid="{00000000-0009-0000-0000-000003000000}">
    <filterColumn colId="5" showButton="0"/>
    <filterColumn colId="7" showButton="0"/>
    <filterColumn colId="9" showButton="0"/>
    <sortState xmlns:xlrd2="http://schemas.microsoft.com/office/spreadsheetml/2017/richdata2" ref="A9:M17">
      <sortCondition ref="M2:M17"/>
    </sortState>
  </autoFilter>
  <mergeCells count="16">
    <mergeCell ref="A2:A5"/>
    <mergeCell ref="B2:B5"/>
    <mergeCell ref="C2:C5"/>
    <mergeCell ref="D2:D5"/>
    <mergeCell ref="F2:G2"/>
    <mergeCell ref="J2:K2"/>
    <mergeCell ref="L2:L5"/>
    <mergeCell ref="M2:M5"/>
    <mergeCell ref="E3:E5"/>
    <mergeCell ref="F3:F5"/>
    <mergeCell ref="G3:G5"/>
    <mergeCell ref="H3:H5"/>
    <mergeCell ref="I3:I5"/>
    <mergeCell ref="J3:J5"/>
    <mergeCell ref="K3:K5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zoomScale="80" zoomScaleNormal="80" workbookViewId="0">
      <selection activeCell="D13" sqref="D13"/>
    </sheetView>
  </sheetViews>
  <sheetFormatPr defaultRowHeight="14.5" x14ac:dyDescent="0.35"/>
  <cols>
    <col min="2" max="2" width="23.26953125" customWidth="1"/>
    <col min="4" max="4" width="13.26953125" customWidth="1"/>
    <col min="5" max="5" width="16.26953125" customWidth="1"/>
    <col min="6" max="6" width="18.7265625" customWidth="1"/>
    <col min="7" max="7" width="12.453125" customWidth="1"/>
    <col min="8" max="8" width="15.26953125" customWidth="1"/>
    <col min="9" max="9" width="12.54296875" customWidth="1"/>
    <col min="10" max="10" width="13.26953125" customWidth="1"/>
    <col min="11" max="11" width="11.81640625" customWidth="1"/>
    <col min="12" max="12" width="14" customWidth="1"/>
  </cols>
  <sheetData>
    <row r="1" spans="1:13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37.5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54" t="s">
        <v>10</v>
      </c>
      <c r="M2" s="51" t="s">
        <v>11</v>
      </c>
    </row>
    <row r="3" spans="1:13" x14ac:dyDescent="0.35">
      <c r="A3" s="55"/>
      <c r="B3" s="55"/>
      <c r="C3" s="78"/>
      <c r="D3" s="55"/>
      <c r="E3" s="75" t="s">
        <v>3</v>
      </c>
      <c r="F3" s="80" t="s">
        <v>12</v>
      </c>
      <c r="G3" s="81">
        <v>52</v>
      </c>
      <c r="H3" s="60" t="s">
        <v>4</v>
      </c>
      <c r="I3" s="63">
        <v>63.06</v>
      </c>
      <c r="J3" s="66" t="s">
        <v>15</v>
      </c>
      <c r="K3" s="69">
        <v>9</v>
      </c>
      <c r="L3" s="55"/>
      <c r="M3" s="52"/>
    </row>
    <row r="4" spans="1:13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55"/>
      <c r="M4" s="52"/>
    </row>
    <row r="5" spans="1:13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56"/>
      <c r="M5" s="53"/>
    </row>
    <row r="6" spans="1:13" ht="26" x14ac:dyDescent="0.35">
      <c r="A6" s="7">
        <v>1</v>
      </c>
      <c r="B6" s="8" t="s">
        <v>25</v>
      </c>
      <c r="C6" s="8" t="s">
        <v>17</v>
      </c>
      <c r="D6" s="20" t="s">
        <v>18</v>
      </c>
      <c r="E6" s="10" t="s">
        <v>63</v>
      </c>
      <c r="F6" s="18">
        <v>40.5</v>
      </c>
      <c r="G6" s="19">
        <f>20*F6/G$3</f>
        <v>15.576923076923077</v>
      </c>
      <c r="H6" s="11">
        <v>78</v>
      </c>
      <c r="I6" s="12">
        <f>40*I$3/H6</f>
        <v>32.338461538461537</v>
      </c>
      <c r="J6" s="11">
        <v>9</v>
      </c>
      <c r="K6" s="12">
        <f>40*J6/K$3</f>
        <v>40</v>
      </c>
      <c r="L6" s="12">
        <f>IF(OR(G6=0,H6=0,K6=0),0,SUM(G6,I6,K6))</f>
        <v>87.91538461538461</v>
      </c>
      <c r="M6" s="13">
        <f>IF(L6=0,"-",RANK(L6,L$6:L$31))</f>
        <v>1</v>
      </c>
    </row>
    <row r="7" spans="1:13" ht="15.5" x14ac:dyDescent="0.35">
      <c r="A7" s="7">
        <v>2</v>
      </c>
      <c r="B7" s="8" t="s">
        <v>31</v>
      </c>
      <c r="C7" s="8" t="s">
        <v>21</v>
      </c>
      <c r="D7" s="20" t="s">
        <v>18</v>
      </c>
      <c r="E7" s="10" t="s">
        <v>63</v>
      </c>
      <c r="F7" s="11">
        <v>41</v>
      </c>
      <c r="G7" s="12">
        <f>20*F7/G$3</f>
        <v>15.76923076923077</v>
      </c>
      <c r="H7" s="11">
        <v>63.06</v>
      </c>
      <c r="I7" s="12">
        <f>40*I$3/H7</f>
        <v>40</v>
      </c>
      <c r="J7" s="11">
        <v>5</v>
      </c>
      <c r="K7" s="12">
        <f>40*J7/K$3</f>
        <v>22.222222222222221</v>
      </c>
      <c r="L7" s="12">
        <f>IF(OR(G7=0,H7=0,K7=0),0,SUM(G7,I7,K7))</f>
        <v>77.991452991453002</v>
      </c>
      <c r="M7" s="13">
        <f>IF(L7=0,"-",RANK(L7,L$6:L$31))</f>
        <v>2</v>
      </c>
    </row>
    <row r="8" spans="1:13" ht="26" x14ac:dyDescent="0.35">
      <c r="A8" s="7">
        <v>3</v>
      </c>
      <c r="B8" s="8" t="s">
        <v>32</v>
      </c>
      <c r="C8" s="8" t="s">
        <v>21</v>
      </c>
      <c r="D8" s="20" t="s">
        <v>18</v>
      </c>
      <c r="E8" s="10" t="s">
        <v>63</v>
      </c>
      <c r="F8" s="11">
        <v>36</v>
      </c>
      <c r="G8" s="12">
        <f>20*F8/G$3</f>
        <v>13.846153846153847</v>
      </c>
      <c r="H8" s="11">
        <v>71.97</v>
      </c>
      <c r="I8" s="12">
        <f>40*I$3/H8</f>
        <v>35.047936640266776</v>
      </c>
      <c r="J8" s="11">
        <v>5</v>
      </c>
      <c r="K8" s="12">
        <f>40*J8/K$3</f>
        <v>22.222222222222221</v>
      </c>
      <c r="L8" s="12">
        <f>IF(OR(G8=0,H8=0,K8=0),0,SUM(G8,I8,K8))</f>
        <v>71.116312708642852</v>
      </c>
      <c r="M8" s="13">
        <f>IF(L8=0,"-",RANK(L8,L$6:L$31))</f>
        <v>3</v>
      </c>
    </row>
    <row r="9" spans="1:13" ht="26" x14ac:dyDescent="0.35">
      <c r="A9" s="7">
        <v>4</v>
      </c>
      <c r="B9" s="8" t="s">
        <v>36</v>
      </c>
      <c r="C9" s="8" t="s">
        <v>37</v>
      </c>
      <c r="D9" s="20" t="s">
        <v>18</v>
      </c>
      <c r="E9" s="10" t="s">
        <v>113</v>
      </c>
      <c r="F9" s="11">
        <v>31</v>
      </c>
      <c r="G9" s="12">
        <f>20*F9/G$3</f>
        <v>11.923076923076923</v>
      </c>
      <c r="H9" s="11">
        <v>75.12</v>
      </c>
      <c r="I9" s="12">
        <f>40*I$3/H9</f>
        <v>33.578274760383387</v>
      </c>
      <c r="J9" s="11">
        <v>5</v>
      </c>
      <c r="K9" s="12">
        <f>40*J9/K$3</f>
        <v>22.222222222222221</v>
      </c>
      <c r="L9" s="12">
        <f>IF(OR(G9=0,H9=0,K9=0),0,SUM(G9,I9,K9))</f>
        <v>67.723573905682542</v>
      </c>
      <c r="M9" s="13">
        <f>IF(L9=0,"-",RANK(L9,L$6:L$31))</f>
        <v>4</v>
      </c>
    </row>
    <row r="10" spans="1:13" ht="26" x14ac:dyDescent="0.35">
      <c r="A10" s="7">
        <v>5</v>
      </c>
      <c r="B10" s="8" t="s">
        <v>35</v>
      </c>
      <c r="C10" s="8" t="s">
        <v>23</v>
      </c>
      <c r="D10" s="20" t="s">
        <v>18</v>
      </c>
      <c r="E10" s="10" t="s">
        <v>63</v>
      </c>
      <c r="F10" s="11">
        <v>31</v>
      </c>
      <c r="G10" s="12">
        <f>20*F10/G$3</f>
        <v>11.923076923076923</v>
      </c>
      <c r="H10" s="11">
        <v>72.11</v>
      </c>
      <c r="I10" s="12">
        <f>40*I$3/H10</f>
        <v>34.979891831923453</v>
      </c>
      <c r="J10" s="11">
        <v>3</v>
      </c>
      <c r="K10" s="12">
        <f>40*J10/K$3</f>
        <v>13.333333333333334</v>
      </c>
      <c r="L10" s="12">
        <f>IF(OR(G10=0,H10=0,K10=0),0,SUM(G10,I10,K10))</f>
        <v>60.236302088333709</v>
      </c>
      <c r="M10" s="13">
        <f>IF(L10=0,"-",RANK(L10,L$6:L$31))</f>
        <v>5</v>
      </c>
    </row>
    <row r="11" spans="1:13" ht="26" x14ac:dyDescent="0.35">
      <c r="A11" s="7">
        <v>6</v>
      </c>
      <c r="B11" s="8" t="s">
        <v>22</v>
      </c>
      <c r="C11" s="8" t="s">
        <v>23</v>
      </c>
      <c r="D11" s="20" t="s">
        <v>18</v>
      </c>
      <c r="E11" s="10" t="s">
        <v>63</v>
      </c>
      <c r="F11" s="11">
        <v>32</v>
      </c>
      <c r="G11" s="12">
        <f>20*F11/G$3</f>
        <v>12.307692307692308</v>
      </c>
      <c r="H11" s="11">
        <v>85.06</v>
      </c>
      <c r="I11" s="12">
        <f>40*I$3/H11</f>
        <v>29.654361627086761</v>
      </c>
      <c r="J11" s="11">
        <v>4</v>
      </c>
      <c r="K11" s="12">
        <f>40*J11/K$3</f>
        <v>17.777777777777779</v>
      </c>
      <c r="L11" s="12">
        <f>IF(OR(G11=0,H11=0,K11=0),0,SUM(G11,I11,K11))</f>
        <v>59.73983171255685</v>
      </c>
      <c r="M11" s="13">
        <f>IF(L11=0,"-",RANK(L11,L$6:L$31))</f>
        <v>6</v>
      </c>
    </row>
    <row r="12" spans="1:13" ht="26" x14ac:dyDescent="0.35">
      <c r="A12" s="7">
        <v>7</v>
      </c>
      <c r="B12" s="8" t="s">
        <v>24</v>
      </c>
      <c r="C12" s="8" t="s">
        <v>23</v>
      </c>
      <c r="D12" s="20" t="s">
        <v>18</v>
      </c>
      <c r="E12" s="10" t="s">
        <v>63</v>
      </c>
      <c r="F12" s="11">
        <v>31.5</v>
      </c>
      <c r="G12" s="12">
        <f>20*F12/G$3</f>
        <v>12.115384615384615</v>
      </c>
      <c r="H12" s="11">
        <v>78.2</v>
      </c>
      <c r="I12" s="12">
        <f>40*I$3/H12</f>
        <v>32.255754475703327</v>
      </c>
      <c r="J12" s="11">
        <v>3</v>
      </c>
      <c r="K12" s="12">
        <f>40*J12/K$3</f>
        <v>13.333333333333334</v>
      </c>
      <c r="L12" s="12">
        <f>IF(OR(G12=0,H12=0,K12=0),0,SUM(G12,I12,K12))</f>
        <v>57.704472424421276</v>
      </c>
      <c r="M12" s="13">
        <f>IF(L12=0,"-",RANK(L12,L$6:L$31))</f>
        <v>7</v>
      </c>
    </row>
    <row r="13" spans="1:13" ht="26" x14ac:dyDescent="0.35">
      <c r="A13" s="7">
        <v>8</v>
      </c>
      <c r="B13" s="8" t="s">
        <v>33</v>
      </c>
      <c r="C13" s="8" t="s">
        <v>34</v>
      </c>
      <c r="D13" s="20" t="s">
        <v>18</v>
      </c>
      <c r="E13" s="10" t="s">
        <v>63</v>
      </c>
      <c r="F13" s="11">
        <v>31.5</v>
      </c>
      <c r="G13" s="12">
        <f>20*F13/G$3</f>
        <v>12.115384615384615</v>
      </c>
      <c r="H13" s="11">
        <v>75.16</v>
      </c>
      <c r="I13" s="12">
        <f>40*I$3/H13</f>
        <v>33.560404470463013</v>
      </c>
      <c r="J13" s="11">
        <v>2</v>
      </c>
      <c r="K13" s="12">
        <f>40*J13/K$3</f>
        <v>8.8888888888888893</v>
      </c>
      <c r="L13" s="12">
        <f>IF(OR(G13=0,H13=0,K13=0),0,SUM(G13,I13,K13))</f>
        <v>54.564677974736512</v>
      </c>
      <c r="M13" s="13">
        <f>IF(L13=0,"-",RANK(L13,L$6:L$31))</f>
        <v>8</v>
      </c>
    </row>
    <row r="14" spans="1:13" ht="26" x14ac:dyDescent="0.35">
      <c r="A14" s="7">
        <v>9</v>
      </c>
      <c r="B14" s="38" t="s">
        <v>38</v>
      </c>
      <c r="C14" s="38" t="s">
        <v>28</v>
      </c>
      <c r="D14" s="45" t="s">
        <v>18</v>
      </c>
      <c r="E14" s="40" t="s">
        <v>113</v>
      </c>
      <c r="F14" s="41">
        <v>32.5</v>
      </c>
      <c r="G14" s="42">
        <f>20*F14/G$3</f>
        <v>12.5</v>
      </c>
      <c r="H14" s="41">
        <v>84.18</v>
      </c>
      <c r="I14" s="42">
        <f>40*I$3/H14</f>
        <v>29.964362081254453</v>
      </c>
      <c r="J14" s="41">
        <v>2</v>
      </c>
      <c r="K14" s="42">
        <f>40*J14/K$3</f>
        <v>8.8888888888888893</v>
      </c>
      <c r="L14" s="42">
        <f>IF(OR(G14=0,H14=0,K14=0),0,SUM(G14,I14,K14))</f>
        <v>51.353250970143336</v>
      </c>
      <c r="M14" s="43">
        <f>IF(L14=0,"-",RANK(L14,L$6:L$31))</f>
        <v>9</v>
      </c>
    </row>
    <row r="15" spans="1:13" ht="15.5" x14ac:dyDescent="0.35">
      <c r="A15" s="27"/>
      <c r="B15" s="28"/>
      <c r="C15" s="28"/>
      <c r="D15" s="29"/>
      <c r="E15" s="30"/>
      <c r="F15" s="31"/>
      <c r="G15" s="32"/>
      <c r="H15" s="31"/>
      <c r="I15" s="32"/>
      <c r="J15" s="31"/>
      <c r="K15" s="32"/>
      <c r="L15" s="32"/>
      <c r="M15" s="33"/>
    </row>
    <row r="16" spans="1:13" ht="15.5" x14ac:dyDescent="0.35">
      <c r="A16" s="27"/>
      <c r="B16" s="34"/>
      <c r="C16" s="34"/>
      <c r="D16" s="35"/>
      <c r="E16" s="36"/>
      <c r="F16" s="31"/>
      <c r="G16" s="32"/>
      <c r="H16" s="31"/>
      <c r="I16" s="32"/>
      <c r="J16" s="31"/>
      <c r="K16" s="32"/>
      <c r="L16" s="32"/>
      <c r="M16" s="33"/>
    </row>
    <row r="17" spans="1:13" ht="15.5" x14ac:dyDescent="0.35">
      <c r="A17" s="27"/>
      <c r="B17" s="34"/>
      <c r="C17" s="34"/>
      <c r="D17" s="35"/>
      <c r="E17" s="36"/>
      <c r="F17" s="31"/>
      <c r="G17" s="32"/>
      <c r="H17" s="31"/>
      <c r="I17" s="32"/>
      <c r="J17" s="31"/>
      <c r="K17" s="32"/>
      <c r="L17" s="32"/>
      <c r="M17" s="33"/>
    </row>
    <row r="18" spans="1:13" ht="15.5" x14ac:dyDescent="0.35">
      <c r="A18" s="27"/>
      <c r="B18" s="34"/>
      <c r="C18" s="34"/>
      <c r="D18" s="35"/>
      <c r="E18" s="36"/>
      <c r="F18" s="31"/>
      <c r="G18" s="32"/>
      <c r="H18" s="31"/>
      <c r="I18" s="32"/>
      <c r="J18" s="31"/>
      <c r="K18" s="32"/>
      <c r="L18" s="32"/>
      <c r="M18" s="33"/>
    </row>
    <row r="19" spans="1:13" ht="15.5" x14ac:dyDescent="0.35">
      <c r="A19" s="27"/>
      <c r="B19" s="34"/>
      <c r="C19" s="34"/>
      <c r="D19" s="35"/>
      <c r="E19" s="36"/>
      <c r="F19" s="31"/>
      <c r="G19" s="32"/>
      <c r="H19" s="31"/>
      <c r="I19" s="32"/>
      <c r="J19" s="31"/>
      <c r="K19" s="32"/>
      <c r="L19" s="32"/>
      <c r="M19" s="33"/>
    </row>
    <row r="20" spans="1:13" ht="15.5" x14ac:dyDescent="0.35">
      <c r="A20" s="27"/>
      <c r="B20" s="34"/>
      <c r="C20" s="34"/>
      <c r="D20" s="35"/>
      <c r="E20" s="36"/>
      <c r="F20" s="31"/>
      <c r="G20" s="32"/>
      <c r="H20" s="31"/>
      <c r="I20" s="32"/>
      <c r="J20" s="31"/>
      <c r="K20" s="32"/>
      <c r="L20" s="32"/>
      <c r="M20" s="33"/>
    </row>
    <row r="21" spans="1:13" ht="15.5" x14ac:dyDescent="0.35">
      <c r="A21" s="27"/>
      <c r="B21" s="34"/>
      <c r="C21" s="34"/>
      <c r="D21" s="35"/>
      <c r="E21" s="36"/>
      <c r="F21" s="31"/>
      <c r="G21" s="32"/>
      <c r="H21" s="31"/>
      <c r="I21" s="32"/>
      <c r="J21" s="31"/>
      <c r="K21" s="32"/>
      <c r="L21" s="32"/>
      <c r="M21" s="33"/>
    </row>
    <row r="22" spans="1:13" ht="15.5" x14ac:dyDescent="0.35">
      <c r="A22" s="27"/>
      <c r="B22" s="34"/>
      <c r="C22" s="34"/>
      <c r="D22" s="35"/>
      <c r="E22" s="36"/>
      <c r="F22" s="31"/>
      <c r="G22" s="32"/>
      <c r="H22" s="31"/>
      <c r="I22" s="32"/>
      <c r="J22" s="31"/>
      <c r="K22" s="32"/>
      <c r="L22" s="32"/>
      <c r="M22" s="33"/>
    </row>
    <row r="23" spans="1:13" ht="15.5" x14ac:dyDescent="0.35">
      <c r="A23" s="27"/>
      <c r="B23" s="34"/>
      <c r="C23" s="34"/>
      <c r="D23" s="35"/>
      <c r="E23" s="36"/>
      <c r="F23" s="31"/>
      <c r="G23" s="32"/>
      <c r="H23" s="31"/>
      <c r="I23" s="32"/>
      <c r="J23" s="31"/>
      <c r="K23" s="32"/>
      <c r="L23" s="32"/>
      <c r="M23" s="33"/>
    </row>
    <row r="24" spans="1:13" ht="15.5" x14ac:dyDescent="0.35">
      <c r="A24" s="27"/>
      <c r="B24" s="34"/>
      <c r="C24" s="34"/>
      <c r="D24" s="35"/>
      <c r="E24" s="36"/>
      <c r="F24" s="31"/>
      <c r="G24" s="32"/>
      <c r="H24" s="31"/>
      <c r="I24" s="32"/>
      <c r="J24" s="31"/>
      <c r="K24" s="32"/>
      <c r="L24" s="32"/>
      <c r="M24" s="33"/>
    </row>
    <row r="25" spans="1:13" ht="15.5" x14ac:dyDescent="0.35">
      <c r="A25" s="27"/>
      <c r="B25" s="28"/>
      <c r="C25" s="28"/>
      <c r="D25" s="29"/>
      <c r="E25" s="30"/>
      <c r="F25" s="31"/>
      <c r="G25" s="32"/>
      <c r="H25" s="31"/>
      <c r="I25" s="32"/>
      <c r="J25" s="31"/>
      <c r="K25" s="32"/>
      <c r="L25" s="32"/>
      <c r="M25" s="33"/>
    </row>
    <row r="26" spans="1:13" ht="15.5" x14ac:dyDescent="0.35">
      <c r="A26" s="27"/>
      <c r="B26" s="34"/>
      <c r="C26" s="34"/>
      <c r="D26" s="35"/>
      <c r="E26" s="36"/>
      <c r="F26" s="31"/>
      <c r="G26" s="32"/>
      <c r="H26" s="31"/>
      <c r="I26" s="32"/>
      <c r="J26" s="31"/>
      <c r="K26" s="32"/>
      <c r="L26" s="32"/>
      <c r="M26" s="33"/>
    </row>
    <row r="27" spans="1:13" ht="15.5" x14ac:dyDescent="0.35">
      <c r="A27" s="27"/>
      <c r="B27" s="34"/>
      <c r="C27" s="34"/>
      <c r="D27" s="35"/>
      <c r="E27" s="36"/>
      <c r="F27" s="31"/>
      <c r="G27" s="32"/>
      <c r="H27" s="31"/>
      <c r="I27" s="32"/>
      <c r="J27" s="31"/>
      <c r="K27" s="32"/>
      <c r="L27" s="32"/>
      <c r="M27" s="33"/>
    </row>
    <row r="28" spans="1:13" ht="15.5" x14ac:dyDescent="0.35">
      <c r="A28" s="27"/>
      <c r="B28" s="34"/>
      <c r="C28" s="34"/>
      <c r="D28" s="35"/>
      <c r="E28" s="36"/>
      <c r="F28" s="31"/>
      <c r="G28" s="32"/>
      <c r="H28" s="31"/>
      <c r="I28" s="32"/>
      <c r="J28" s="31"/>
      <c r="K28" s="32"/>
      <c r="L28" s="32"/>
      <c r="M28" s="33"/>
    </row>
    <row r="29" spans="1:13" ht="15.5" x14ac:dyDescent="0.35">
      <c r="A29" s="27"/>
      <c r="B29" s="34"/>
      <c r="C29" s="34"/>
      <c r="D29" s="35"/>
      <c r="E29" s="36"/>
      <c r="F29" s="31"/>
      <c r="G29" s="32"/>
      <c r="H29" s="31"/>
      <c r="I29" s="32"/>
      <c r="J29" s="31"/>
      <c r="K29" s="32"/>
      <c r="L29" s="32"/>
      <c r="M29" s="33"/>
    </row>
    <row r="30" spans="1:13" ht="15.5" x14ac:dyDescent="0.35">
      <c r="A30" s="27"/>
      <c r="B30" s="34"/>
      <c r="C30" s="34"/>
      <c r="D30" s="35"/>
      <c r="E30" s="36"/>
      <c r="F30" s="31"/>
      <c r="G30" s="32"/>
      <c r="H30" s="31"/>
      <c r="I30" s="32"/>
      <c r="J30" s="31"/>
      <c r="K30" s="32"/>
      <c r="L30" s="32"/>
      <c r="M30" s="33"/>
    </row>
    <row r="31" spans="1:13" ht="15.5" x14ac:dyDescent="0.35">
      <c r="A31" s="27"/>
      <c r="B31" s="28"/>
      <c r="C31" s="28"/>
      <c r="D31" s="29"/>
      <c r="E31" s="30"/>
      <c r="F31" s="31"/>
      <c r="G31" s="32"/>
      <c r="H31" s="31"/>
      <c r="I31" s="32"/>
      <c r="J31" s="31"/>
      <c r="K31" s="32"/>
      <c r="L31" s="32"/>
      <c r="M31" s="33"/>
    </row>
  </sheetData>
  <autoFilter ref="A2:M14" xr:uid="{00000000-0001-0000-0400-000000000000}">
    <filterColumn colId="5" showButton="0"/>
    <filterColumn colId="7" showButton="0"/>
    <filterColumn colId="9" showButton="0"/>
    <sortState xmlns:xlrd2="http://schemas.microsoft.com/office/spreadsheetml/2017/richdata2" ref="A9:M14">
      <sortCondition ref="M2:M14"/>
    </sortState>
  </autoFilter>
  <mergeCells count="16">
    <mergeCell ref="J2:K2"/>
    <mergeCell ref="L2:L5"/>
    <mergeCell ref="M2:M5"/>
    <mergeCell ref="E3:E5"/>
    <mergeCell ref="F3:F5"/>
    <mergeCell ref="G3:G5"/>
    <mergeCell ref="H3:H5"/>
    <mergeCell ref="I3:I5"/>
    <mergeCell ref="J3:J5"/>
    <mergeCell ref="K3:K5"/>
    <mergeCell ref="H2:I2"/>
    <mergeCell ref="A2:A5"/>
    <mergeCell ref="B2:B5"/>
    <mergeCell ref="C2:C5"/>
    <mergeCell ref="D2:D5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tabSelected="1" workbookViewId="0">
      <selection activeCell="E12" sqref="E12"/>
    </sheetView>
  </sheetViews>
  <sheetFormatPr defaultRowHeight="14.5" x14ac:dyDescent="0.35"/>
  <cols>
    <col min="2" max="2" width="18.54296875" customWidth="1"/>
    <col min="5" max="5" width="16.1796875" customWidth="1"/>
    <col min="6" max="6" width="17.1796875" customWidth="1"/>
    <col min="7" max="7" width="12" customWidth="1"/>
    <col min="8" max="8" width="14.1796875" customWidth="1"/>
    <col min="9" max="9" width="12.1796875" customWidth="1"/>
    <col min="10" max="10" width="12.453125" customWidth="1"/>
    <col min="11" max="11" width="10.7265625" customWidth="1"/>
    <col min="12" max="12" width="15" customWidth="1"/>
  </cols>
  <sheetData>
    <row r="1" spans="1:13" x14ac:dyDescent="0.3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38.25" customHeight="1" x14ac:dyDescent="0.35">
      <c r="A2" s="72" t="s">
        <v>0</v>
      </c>
      <c r="B2" s="72" t="s">
        <v>1</v>
      </c>
      <c r="C2" s="72" t="s">
        <v>5</v>
      </c>
      <c r="D2" s="72" t="s">
        <v>6</v>
      </c>
      <c r="E2" s="4"/>
      <c r="F2" s="73" t="s">
        <v>2</v>
      </c>
      <c r="G2" s="74"/>
      <c r="H2" s="57" t="s">
        <v>8</v>
      </c>
      <c r="I2" s="58"/>
      <c r="J2" s="59" t="s">
        <v>7</v>
      </c>
      <c r="K2" s="58"/>
      <c r="L2" s="54" t="s">
        <v>10</v>
      </c>
      <c r="M2" s="51" t="s">
        <v>11</v>
      </c>
    </row>
    <row r="3" spans="1:13" x14ac:dyDescent="0.35">
      <c r="A3" s="55"/>
      <c r="B3" s="55"/>
      <c r="C3" s="78"/>
      <c r="D3" s="55"/>
      <c r="E3" s="75" t="s">
        <v>3</v>
      </c>
      <c r="F3" s="80" t="s">
        <v>12</v>
      </c>
      <c r="G3" s="81">
        <v>52</v>
      </c>
      <c r="H3" s="60" t="s">
        <v>4</v>
      </c>
      <c r="I3" s="63">
        <v>54.17</v>
      </c>
      <c r="J3" s="66" t="s">
        <v>15</v>
      </c>
      <c r="K3" s="69">
        <v>8</v>
      </c>
      <c r="L3" s="55"/>
      <c r="M3" s="52"/>
    </row>
    <row r="4" spans="1:13" x14ac:dyDescent="0.35">
      <c r="A4" s="55"/>
      <c r="B4" s="55"/>
      <c r="C4" s="78"/>
      <c r="D4" s="55"/>
      <c r="E4" s="76"/>
      <c r="F4" s="80"/>
      <c r="G4" s="81"/>
      <c r="H4" s="61"/>
      <c r="I4" s="64"/>
      <c r="J4" s="67"/>
      <c r="K4" s="70"/>
      <c r="L4" s="55"/>
      <c r="M4" s="52"/>
    </row>
    <row r="5" spans="1:13" x14ac:dyDescent="0.35">
      <c r="A5" s="55"/>
      <c r="B5" s="55"/>
      <c r="C5" s="79"/>
      <c r="D5" s="55"/>
      <c r="E5" s="77"/>
      <c r="F5" s="80"/>
      <c r="G5" s="81"/>
      <c r="H5" s="62"/>
      <c r="I5" s="65"/>
      <c r="J5" s="68"/>
      <c r="K5" s="71"/>
      <c r="L5" s="56"/>
      <c r="M5" s="53"/>
    </row>
    <row r="6" spans="1:13" ht="26" x14ac:dyDescent="0.35">
      <c r="A6" s="7">
        <v>1</v>
      </c>
      <c r="B6" s="8" t="s">
        <v>27</v>
      </c>
      <c r="C6" s="8" t="s">
        <v>28</v>
      </c>
      <c r="D6" s="20" t="s">
        <v>18</v>
      </c>
      <c r="E6" s="10" t="s">
        <v>113</v>
      </c>
      <c r="F6" s="18">
        <v>29</v>
      </c>
      <c r="G6" s="19">
        <f>20*F6/G$3</f>
        <v>11.153846153846153</v>
      </c>
      <c r="H6" s="11">
        <v>64.53</v>
      </c>
      <c r="I6" s="12">
        <f>40*I$3/H6</f>
        <v>33.578180691151402</v>
      </c>
      <c r="J6" s="11">
        <v>6</v>
      </c>
      <c r="K6" s="12">
        <f>40*J6/K$3</f>
        <v>30</v>
      </c>
      <c r="L6" s="12">
        <f>IF(OR(G6=0,H6=0,K6=0),0,SUM(G6,I6,K6))</f>
        <v>74.732026844997563</v>
      </c>
      <c r="M6" s="13">
        <f>IF(L6=0,"-",RANK(L6,L$6:L$31))</f>
        <v>1</v>
      </c>
    </row>
    <row r="7" spans="1:13" ht="26" x14ac:dyDescent="0.35">
      <c r="A7" s="7">
        <v>2</v>
      </c>
      <c r="B7" s="8" t="s">
        <v>20</v>
      </c>
      <c r="C7" s="8" t="s">
        <v>21</v>
      </c>
      <c r="D7" s="20" t="s">
        <v>18</v>
      </c>
      <c r="E7" s="10" t="s">
        <v>63</v>
      </c>
      <c r="F7" s="11">
        <v>24</v>
      </c>
      <c r="G7" s="12">
        <f>20*F7/G$3</f>
        <v>9.2307692307692299</v>
      </c>
      <c r="H7" s="11">
        <v>54.17</v>
      </c>
      <c r="I7" s="12">
        <f>40*I$3/H7</f>
        <v>40</v>
      </c>
      <c r="J7" s="11">
        <v>4</v>
      </c>
      <c r="K7" s="12">
        <f>40*J7/K$3</f>
        <v>20</v>
      </c>
      <c r="L7" s="12">
        <f>IF(OR(G7=0,H7=0,K7=0),0,SUM(G7,I7,K7))</f>
        <v>69.230769230769226</v>
      </c>
      <c r="M7" s="13">
        <f>IF(L7=0,"-",RANK(L7,L$6:L$31))</f>
        <v>2</v>
      </c>
    </row>
    <row r="8" spans="1:13" ht="26" x14ac:dyDescent="0.35">
      <c r="A8" s="7">
        <v>3</v>
      </c>
      <c r="B8" s="8" t="s">
        <v>26</v>
      </c>
      <c r="C8" s="8" t="s">
        <v>19</v>
      </c>
      <c r="D8" s="20" t="s">
        <v>18</v>
      </c>
      <c r="E8" s="10" t="s">
        <v>113</v>
      </c>
      <c r="F8" s="11">
        <v>28</v>
      </c>
      <c r="G8" s="12">
        <f>20*F8/G$3</f>
        <v>10.76923076923077</v>
      </c>
      <c r="H8" s="11">
        <v>77.02</v>
      </c>
      <c r="I8" s="12">
        <f>40*I$3/H8</f>
        <v>28.13295247987536</v>
      </c>
      <c r="J8" s="11">
        <v>4</v>
      </c>
      <c r="K8" s="12">
        <f>40*J8/K$3</f>
        <v>20</v>
      </c>
      <c r="L8" s="12">
        <f>IF(OR(G8=0,H8=0,K8=0),0,SUM(G8,I8,K8))</f>
        <v>58.90218324910613</v>
      </c>
      <c r="M8" s="13">
        <f>IF(L8=0,"-",RANK(L8,L$6:L$31))</f>
        <v>3</v>
      </c>
    </row>
    <row r="9" spans="1:13" ht="26" x14ac:dyDescent="0.35">
      <c r="A9" s="7">
        <v>4</v>
      </c>
      <c r="B9" s="8" t="s">
        <v>30</v>
      </c>
      <c r="C9" s="8" t="s">
        <v>19</v>
      </c>
      <c r="D9" s="20" t="s">
        <v>18</v>
      </c>
      <c r="E9" s="10" t="s">
        <v>113</v>
      </c>
      <c r="F9" s="11">
        <v>24</v>
      </c>
      <c r="G9" s="12">
        <f>20*F9/G$3</f>
        <v>9.2307692307692299</v>
      </c>
      <c r="H9" s="11">
        <v>81.040000000000006</v>
      </c>
      <c r="I9" s="12">
        <f>40*I$3/H9</f>
        <v>26.73741362290227</v>
      </c>
      <c r="J9" s="11">
        <v>3</v>
      </c>
      <c r="K9" s="12">
        <f>40*J9/K$3</f>
        <v>15</v>
      </c>
      <c r="L9" s="12">
        <f>IF(OR(G9=0,H9=0,K9=0),0,SUM(G9,I9,K9))</f>
        <v>50.9681828536715</v>
      </c>
      <c r="M9" s="13">
        <f>IF(L9=0,"-",RANK(L9,L$6:L$31))</f>
        <v>4</v>
      </c>
    </row>
    <row r="10" spans="1:13" ht="15.5" x14ac:dyDescent="0.35">
      <c r="A10" s="7">
        <v>5</v>
      </c>
      <c r="B10" s="8" t="s">
        <v>29</v>
      </c>
      <c r="C10" s="8" t="s">
        <v>19</v>
      </c>
      <c r="D10" s="20" t="s">
        <v>18</v>
      </c>
      <c r="E10" s="10" t="s">
        <v>113</v>
      </c>
      <c r="F10" s="11">
        <v>34</v>
      </c>
      <c r="G10" s="12">
        <f>20*F10/G$3</f>
        <v>13.076923076923077</v>
      </c>
      <c r="H10" s="11">
        <v>81.12</v>
      </c>
      <c r="I10" s="12">
        <f>40*I$3/H10</f>
        <v>26.711045364891518</v>
      </c>
      <c r="J10" s="11">
        <v>2</v>
      </c>
      <c r="K10" s="12">
        <f>40*J10/K$3</f>
        <v>10</v>
      </c>
      <c r="L10" s="12">
        <f>IF(OR(G10=0,H10=0,K10=0),0,SUM(G10,I10,K10))</f>
        <v>49.787968441814598</v>
      </c>
      <c r="M10" s="13">
        <f>IF(L10=0,"-",RANK(L10,L$6:L$31))</f>
        <v>5</v>
      </c>
    </row>
    <row r="11" spans="1:13" ht="26" x14ac:dyDescent="0.35">
      <c r="A11" s="37">
        <v>6</v>
      </c>
      <c r="B11" s="38" t="s">
        <v>16</v>
      </c>
      <c r="C11" s="38" t="s">
        <v>17</v>
      </c>
      <c r="D11" s="45" t="s">
        <v>18</v>
      </c>
      <c r="E11" s="40" t="s">
        <v>63</v>
      </c>
      <c r="F11" s="41">
        <v>31</v>
      </c>
      <c r="G11" s="42">
        <f>20*F11/G$3</f>
        <v>11.923076923076923</v>
      </c>
      <c r="H11" s="41">
        <v>0</v>
      </c>
      <c r="I11" s="42" t="e">
        <f>40*I$3/H11</f>
        <v>#DIV/0!</v>
      </c>
      <c r="J11" s="41">
        <v>8</v>
      </c>
      <c r="K11" s="42">
        <f>40*J11/K$3</f>
        <v>40</v>
      </c>
      <c r="L11" s="42">
        <f>IF(OR(G11=0,H11=0,K11=0),0,SUM(G11,I11,K11))</f>
        <v>0</v>
      </c>
      <c r="M11" s="43">
        <v>6</v>
      </c>
    </row>
    <row r="12" spans="1:13" ht="15.5" x14ac:dyDescent="0.35">
      <c r="A12" s="27"/>
      <c r="B12" s="34"/>
      <c r="C12" s="34"/>
      <c r="D12" s="35"/>
      <c r="E12" s="36"/>
      <c r="F12" s="31"/>
      <c r="G12" s="32"/>
      <c r="H12" s="31"/>
      <c r="I12" s="32"/>
      <c r="J12" s="31"/>
      <c r="K12" s="32"/>
      <c r="L12" s="32"/>
      <c r="M12" s="33"/>
    </row>
    <row r="13" spans="1:13" ht="15.5" x14ac:dyDescent="0.35">
      <c r="A13" s="27"/>
      <c r="B13" s="34"/>
      <c r="C13" s="34"/>
      <c r="D13" s="35"/>
      <c r="E13" s="36"/>
      <c r="F13" s="31"/>
      <c r="G13" s="32"/>
      <c r="H13" s="31"/>
      <c r="I13" s="32"/>
      <c r="J13" s="31"/>
      <c r="K13" s="32"/>
      <c r="L13" s="32"/>
      <c r="M13" s="33"/>
    </row>
    <row r="14" spans="1:13" ht="15.5" x14ac:dyDescent="0.35">
      <c r="A14" s="27"/>
      <c r="B14" s="34"/>
      <c r="C14" s="34"/>
      <c r="D14" s="35"/>
      <c r="E14" s="36"/>
      <c r="F14" s="31"/>
      <c r="G14" s="32"/>
      <c r="H14" s="31"/>
      <c r="I14" s="32"/>
      <c r="J14" s="31"/>
      <c r="K14" s="32"/>
      <c r="L14" s="32"/>
      <c r="M14" s="33"/>
    </row>
    <row r="15" spans="1:13" ht="15.5" x14ac:dyDescent="0.35">
      <c r="A15" s="27"/>
      <c r="B15" s="28"/>
      <c r="C15" s="28"/>
      <c r="D15" s="29"/>
      <c r="E15" s="30"/>
      <c r="F15" s="31"/>
      <c r="G15" s="32"/>
      <c r="H15" s="31"/>
      <c r="I15" s="32"/>
      <c r="J15" s="31"/>
      <c r="K15" s="32"/>
      <c r="L15" s="32"/>
      <c r="M15" s="33"/>
    </row>
    <row r="16" spans="1:13" ht="15.5" x14ac:dyDescent="0.35">
      <c r="A16" s="27"/>
      <c r="B16" s="34"/>
      <c r="C16" s="34"/>
      <c r="D16" s="35"/>
      <c r="E16" s="36"/>
      <c r="F16" s="31"/>
      <c r="G16" s="32"/>
      <c r="H16" s="31"/>
      <c r="I16" s="32"/>
      <c r="J16" s="31"/>
      <c r="K16" s="32"/>
      <c r="L16" s="32"/>
      <c r="M16" s="33"/>
    </row>
    <row r="17" spans="1:13" ht="15.5" x14ac:dyDescent="0.35">
      <c r="A17" s="27"/>
      <c r="B17" s="34"/>
      <c r="C17" s="34"/>
      <c r="D17" s="35"/>
      <c r="E17" s="36"/>
      <c r="F17" s="31"/>
      <c r="G17" s="32"/>
      <c r="H17" s="31"/>
      <c r="I17" s="32"/>
      <c r="J17" s="31"/>
      <c r="K17" s="32"/>
      <c r="L17" s="32"/>
      <c r="M17" s="33"/>
    </row>
    <row r="18" spans="1:13" ht="15.5" x14ac:dyDescent="0.35">
      <c r="A18" s="27"/>
      <c r="B18" s="34"/>
      <c r="C18" s="34"/>
      <c r="D18" s="35"/>
      <c r="E18" s="36"/>
      <c r="F18" s="31"/>
      <c r="G18" s="32"/>
      <c r="H18" s="31"/>
      <c r="I18" s="32"/>
      <c r="J18" s="31"/>
      <c r="K18" s="32"/>
      <c r="L18" s="32"/>
      <c r="M18" s="33"/>
    </row>
    <row r="19" spans="1:13" ht="15.5" x14ac:dyDescent="0.35">
      <c r="A19" s="27"/>
      <c r="B19" s="34"/>
      <c r="C19" s="34"/>
      <c r="D19" s="35"/>
      <c r="E19" s="36"/>
      <c r="F19" s="31"/>
      <c r="G19" s="32"/>
      <c r="H19" s="31"/>
      <c r="I19" s="32"/>
      <c r="J19" s="31"/>
      <c r="K19" s="32"/>
      <c r="L19" s="32"/>
      <c r="M19" s="33"/>
    </row>
    <row r="20" spans="1:13" ht="15.5" x14ac:dyDescent="0.35">
      <c r="A20" s="27"/>
      <c r="B20" s="34"/>
      <c r="C20" s="34"/>
      <c r="D20" s="35"/>
      <c r="E20" s="36"/>
      <c r="F20" s="31"/>
      <c r="G20" s="32"/>
      <c r="H20" s="31"/>
      <c r="I20" s="32"/>
      <c r="J20" s="31"/>
      <c r="K20" s="32"/>
      <c r="L20" s="32"/>
      <c r="M20" s="33"/>
    </row>
    <row r="21" spans="1:13" ht="15.5" x14ac:dyDescent="0.35">
      <c r="A21" s="27"/>
      <c r="B21" s="34"/>
      <c r="C21" s="34"/>
      <c r="D21" s="35"/>
      <c r="E21" s="36"/>
      <c r="F21" s="31"/>
      <c r="G21" s="32"/>
      <c r="H21" s="31"/>
      <c r="I21" s="32"/>
      <c r="J21" s="31"/>
      <c r="K21" s="32"/>
      <c r="L21" s="32"/>
      <c r="M21" s="33"/>
    </row>
    <row r="22" spans="1:13" ht="15.5" x14ac:dyDescent="0.35">
      <c r="A22" s="27"/>
      <c r="B22" s="34"/>
      <c r="C22" s="34"/>
      <c r="D22" s="35"/>
      <c r="E22" s="36"/>
      <c r="F22" s="31"/>
      <c r="G22" s="32"/>
      <c r="H22" s="31"/>
      <c r="I22" s="32"/>
      <c r="J22" s="31"/>
      <c r="K22" s="32"/>
      <c r="L22" s="32"/>
      <c r="M22" s="33"/>
    </row>
    <row r="23" spans="1:13" ht="15.5" x14ac:dyDescent="0.35">
      <c r="A23" s="27"/>
      <c r="B23" s="34"/>
      <c r="C23" s="34"/>
      <c r="D23" s="35"/>
      <c r="E23" s="36"/>
      <c r="F23" s="31"/>
      <c r="G23" s="32"/>
      <c r="H23" s="31"/>
      <c r="I23" s="32"/>
      <c r="J23" s="31"/>
      <c r="K23" s="32"/>
      <c r="L23" s="32"/>
      <c r="M23" s="33"/>
    </row>
    <row r="24" spans="1:13" ht="15.5" x14ac:dyDescent="0.35">
      <c r="A24" s="27"/>
      <c r="B24" s="34"/>
      <c r="C24" s="34"/>
      <c r="D24" s="35"/>
      <c r="E24" s="36"/>
      <c r="F24" s="31"/>
      <c r="G24" s="32"/>
      <c r="H24" s="31"/>
      <c r="I24" s="32"/>
      <c r="J24" s="31"/>
      <c r="K24" s="32"/>
      <c r="L24" s="32"/>
      <c r="M24" s="33"/>
    </row>
    <row r="25" spans="1:13" ht="15.5" x14ac:dyDescent="0.35">
      <c r="A25" s="27"/>
      <c r="B25" s="28"/>
      <c r="C25" s="28"/>
      <c r="D25" s="29"/>
      <c r="E25" s="30"/>
      <c r="F25" s="31"/>
      <c r="G25" s="32"/>
      <c r="H25" s="31"/>
      <c r="I25" s="32"/>
      <c r="J25" s="31"/>
      <c r="K25" s="32"/>
      <c r="L25" s="32"/>
      <c r="M25" s="33"/>
    </row>
    <row r="26" spans="1:13" ht="15.5" x14ac:dyDescent="0.35">
      <c r="A26" s="27"/>
      <c r="B26" s="34"/>
      <c r="C26" s="34"/>
      <c r="D26" s="35"/>
      <c r="E26" s="36"/>
      <c r="F26" s="31"/>
      <c r="G26" s="32"/>
      <c r="H26" s="31"/>
      <c r="I26" s="32"/>
      <c r="J26" s="31"/>
      <c r="K26" s="32"/>
      <c r="L26" s="32"/>
      <c r="M26" s="33"/>
    </row>
    <row r="27" spans="1:13" ht="15.5" x14ac:dyDescent="0.35">
      <c r="A27" s="27"/>
      <c r="B27" s="34"/>
      <c r="C27" s="34"/>
      <c r="D27" s="35"/>
      <c r="E27" s="36"/>
      <c r="F27" s="31"/>
      <c r="G27" s="32"/>
      <c r="H27" s="31"/>
      <c r="I27" s="32"/>
      <c r="J27" s="31"/>
      <c r="K27" s="32"/>
      <c r="L27" s="32"/>
      <c r="M27" s="33"/>
    </row>
    <row r="28" spans="1:13" ht="15.5" x14ac:dyDescent="0.35">
      <c r="A28" s="27"/>
      <c r="B28" s="34"/>
      <c r="C28" s="34"/>
      <c r="D28" s="35"/>
      <c r="E28" s="36"/>
      <c r="F28" s="31"/>
      <c r="G28" s="32"/>
      <c r="H28" s="31"/>
      <c r="I28" s="32"/>
      <c r="J28" s="31"/>
      <c r="K28" s="32"/>
      <c r="L28" s="32"/>
      <c r="M28" s="33"/>
    </row>
    <row r="29" spans="1:13" ht="15.5" x14ac:dyDescent="0.35">
      <c r="A29" s="27"/>
      <c r="B29" s="34"/>
      <c r="C29" s="34"/>
      <c r="D29" s="35"/>
      <c r="E29" s="36"/>
      <c r="F29" s="31"/>
      <c r="G29" s="32"/>
      <c r="H29" s="31"/>
      <c r="I29" s="32"/>
      <c r="J29" s="31"/>
      <c r="K29" s="32"/>
      <c r="L29" s="32"/>
      <c r="M29" s="33"/>
    </row>
    <row r="30" spans="1:13" ht="15.5" x14ac:dyDescent="0.35">
      <c r="A30" s="27"/>
      <c r="B30" s="34"/>
      <c r="C30" s="34"/>
      <c r="D30" s="35"/>
      <c r="E30" s="36"/>
      <c r="F30" s="31"/>
      <c r="G30" s="32"/>
      <c r="H30" s="31"/>
      <c r="I30" s="32"/>
      <c r="J30" s="31"/>
      <c r="K30" s="32"/>
      <c r="L30" s="32"/>
      <c r="M30" s="33"/>
    </row>
    <row r="31" spans="1:13" ht="15.5" x14ac:dyDescent="0.35">
      <c r="A31" s="27"/>
      <c r="B31" s="28"/>
      <c r="C31" s="28"/>
      <c r="D31" s="29"/>
      <c r="E31" s="30"/>
      <c r="F31" s="31"/>
      <c r="G31" s="32"/>
      <c r="H31" s="31"/>
      <c r="I31" s="32"/>
      <c r="J31" s="31"/>
      <c r="K31" s="32"/>
      <c r="L31" s="32"/>
      <c r="M31" s="33"/>
    </row>
  </sheetData>
  <autoFilter ref="A2:M11" xr:uid="{00000000-0001-0000-0500-000000000000}">
    <filterColumn colId="5" showButton="0"/>
    <filterColumn colId="7" showButton="0"/>
    <filterColumn colId="9" showButton="0"/>
    <sortState xmlns:xlrd2="http://schemas.microsoft.com/office/spreadsheetml/2017/richdata2" ref="A9:M11">
      <sortCondition ref="M2:M11"/>
    </sortState>
  </autoFilter>
  <mergeCells count="16">
    <mergeCell ref="J2:K2"/>
    <mergeCell ref="L2:L5"/>
    <mergeCell ref="M2:M5"/>
    <mergeCell ref="E3:E5"/>
    <mergeCell ref="F3:F5"/>
    <mergeCell ref="G3:G5"/>
    <mergeCell ref="H3:H5"/>
    <mergeCell ref="I3:I5"/>
    <mergeCell ref="J3:J5"/>
    <mergeCell ref="K3:K5"/>
    <mergeCell ref="H2:I2"/>
    <mergeCell ref="A2:A5"/>
    <mergeCell ref="B2:B5"/>
    <mergeCell ref="C2:C5"/>
    <mergeCell ref="D2:D5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класс Девочки</vt:lpstr>
      <vt:lpstr>5-6 класс Мальчики</vt:lpstr>
      <vt:lpstr>7-8 Девушки</vt:lpstr>
      <vt:lpstr>7-8 Юноши</vt:lpstr>
      <vt:lpstr>9-11 Девушки</vt:lpstr>
      <vt:lpstr>9-11 Юноши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1</cp:lastModifiedBy>
  <dcterms:created xsi:type="dcterms:W3CDTF">2006-09-16T00:00:00Z</dcterms:created>
  <dcterms:modified xsi:type="dcterms:W3CDTF">2023-09-30T05:49:43Z</dcterms:modified>
</cp:coreProperties>
</file>